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371" windowWidth="10605" windowHeight="11760" activeTab="0"/>
  </bookViews>
  <sheets>
    <sheet name="нпс, пс" sheetId="1" r:id="rId1"/>
  </sheets>
  <definedNames>
    <definedName name="_xlnm.Print_Area" localSheetId="0">'нпс, пс'!$A$1:$AC$154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ОАО"Самараэнерго"</t>
        </r>
      </text>
    </comment>
    <comment ref="B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Пример: ПС "Самара" 110/6 кВ. РУ-6кВ. 
ячейка №1, фидер и т.д.
</t>
        </r>
      </text>
    </comment>
  </commentList>
</comments>
</file>

<file path=xl/sharedStrings.xml><?xml version="1.0" encoding="utf-8"?>
<sst xmlns="http://schemas.openxmlformats.org/spreadsheetml/2006/main" count="171" uniqueCount="49">
  <si>
    <t>№</t>
  </si>
  <si>
    <t>Наименование присоединения</t>
  </si>
  <si>
    <t>U кВ</t>
  </si>
  <si>
    <t>IА</t>
  </si>
  <si>
    <t>Пок.счет А</t>
  </si>
  <si>
    <t>Пок.счет R</t>
  </si>
  <si>
    <t>Р, МВт</t>
  </si>
  <si>
    <t>Q,МВАр</t>
  </si>
  <si>
    <t>(дата)</t>
  </si>
  <si>
    <t>Время суток, час (время московское)</t>
  </si>
  <si>
    <t>(наименование АО-энерго или региона)</t>
  </si>
  <si>
    <t>параметры</t>
  </si>
  <si>
    <t>(Ф.И.О.)</t>
  </si>
  <si>
    <t>(подпись)</t>
  </si>
  <si>
    <t xml:space="preserve">Исполнитель: </t>
  </si>
  <si>
    <t>Итого транзит акт. МВт</t>
  </si>
  <si>
    <t>Итого транзиит реакт. МВАр</t>
  </si>
  <si>
    <t>Итого за сутки</t>
  </si>
  <si>
    <t>В том числе транзит: (если есть)</t>
  </si>
  <si>
    <t>Ведомость потребления электической энергиии</t>
  </si>
  <si>
    <t>Форма №1</t>
  </si>
  <si>
    <r>
      <t>________</t>
    </r>
    <r>
      <rPr>
        <u val="single"/>
        <sz val="8"/>
        <rFont val="Cambria"/>
        <family val="1"/>
      </rPr>
      <t>ООО "Башкирэнерго"________</t>
    </r>
  </si>
  <si>
    <t xml:space="preserve">Главный энергетик: </t>
  </si>
  <si>
    <r>
      <t xml:space="preserve"> ___________________  _____</t>
    </r>
    <r>
      <rPr>
        <b/>
        <u val="single"/>
        <sz val="11"/>
        <rFont val="Arial Cyr"/>
        <family val="0"/>
      </rPr>
      <t>Телицын А.В.</t>
    </r>
    <r>
      <rPr>
        <b/>
        <sz val="11"/>
        <rFont val="Arial Cyr"/>
        <family val="2"/>
      </rPr>
      <t>_____</t>
    </r>
  </si>
  <si>
    <r>
      <t>___________________  _____</t>
    </r>
    <r>
      <rPr>
        <b/>
        <u val="single"/>
        <sz val="11"/>
        <rFont val="Arial Cyr"/>
        <family val="0"/>
      </rPr>
      <t>Газин М.Р.</t>
    </r>
    <r>
      <rPr>
        <b/>
        <sz val="11"/>
        <rFont val="Arial Cyr"/>
        <family val="0"/>
      </rPr>
      <t>_____</t>
    </r>
  </si>
  <si>
    <t>ГПП 110/10 Завод, ВЛ-110 кВ Аксаково - Завод, 1ц, опора №41</t>
  </si>
  <si>
    <t>ГПП 110/10 Завод, ВЛ-110 кВ Аксаково - Завод, 2ц, опора №42</t>
  </si>
  <si>
    <t xml:space="preserve">ГПП 110/10 Завод, РП-10 кВ №4, 2 с.ш., яч.№4, КЛЗ-Ф28 ООО "Белебей-АвтоТранс" </t>
  </si>
  <si>
    <t xml:space="preserve">ГПП 110/10 Завод, ТП 10/0,4 кВ №38, 1 с.ш., ф.№1, АВМ-4 - ВРУ-0,4 кВ производственная база ООО "Белебеевский водоканал" </t>
  </si>
  <si>
    <t>ГПП 110/10 Завод, ТП 10/0,4 кВ №38, 2 с.ш., ф.№3, АВМ-4 - ВРУ-0,4 кВ производственная база ООО "Белебеевский водоканал"</t>
  </si>
  <si>
    <t>ГПП 110/10 Завод, ТП 10/0,4 кВ №35, РУ 0,4 кВ 2 с.ш. 0,4 кВ, ф.№14, КЛ 0,4 кВ в сторону ВРУ 0,4 кВ (ящик учета электроэнергии)      ООО "Пропан"</t>
  </si>
  <si>
    <t>ГПП 110/10 Завод, ТП 10/0,4 кВ №50, РУ 0,4 кВ 1 с.ш. 0,4 кВ,  ф.№2 в сторону ВРУ 0,4 кВ КФХ Акимов И.А.</t>
  </si>
  <si>
    <t xml:space="preserve">ГПП 110/10 Завод, РП-10 кВ №4, ТП 10/0,4 кВ №45, РУ 0,4 кВ, 2 с.ш. 0,4 кВ, СП-62 №3 ПЧ-47 ВЛ 0,4 кВ ЯБПВУ-4 0,4кВ в сторону КЛ 0,4 кВ   ИП "Коваль" </t>
  </si>
  <si>
    <t>ГПП 110/10 Завод, РП-10 кВ №4, ТП 10/0,4 кВ №45, РУ 0,4 кВ, 1 с.ш. 0,4 кВ, АВ 0,4 кВ в сторону КЛ 0,4 кВ на ЩСУН ИП "Дворянинов"</t>
  </si>
  <si>
    <t xml:space="preserve">ГПП 110/10 Завод, ТП 10/0,4 кВ № 1 РУ 0,4 кВ 2 с.ш. 0,4 кВ яч. № 14 ВЛ 0,4 кВ отпайка от опоры №3 в сторону КЛ 0,4 кВ  ООО "Выбор" </t>
  </si>
  <si>
    <t>ГПП 110/10 Завод, РП-10 кВ №4, ТП 10/0,4 кВ №45, РУ 0,4 кВ, 2 с.ш. 0,4 кВ, СП-62 №3 ПЧ-47 ВЛ 0,4 кВ ЯБПВУ-4 0,4кВ в сторону КЛ 0,4 кВ  "ИП Филатов"</t>
  </si>
  <si>
    <r>
      <t>тел: _</t>
    </r>
    <r>
      <rPr>
        <u val="single"/>
        <sz val="10"/>
        <rFont val="Arial Cyr"/>
        <family val="0"/>
      </rPr>
      <t>(34786) 6-13-29</t>
    </r>
    <r>
      <rPr>
        <sz val="10"/>
        <rFont val="Arial Cyr"/>
        <family val="2"/>
      </rPr>
      <t>_</t>
    </r>
  </si>
  <si>
    <r>
      <t>e-mail: _</t>
    </r>
    <r>
      <rPr>
        <u val="single"/>
        <sz val="10"/>
        <rFont val="Arial Cyr"/>
        <family val="0"/>
      </rPr>
      <t>mgazin@belzan.ru</t>
    </r>
    <r>
      <rPr>
        <sz val="10"/>
        <rFont val="Arial Cyr"/>
        <family val="2"/>
      </rPr>
      <t>_</t>
    </r>
  </si>
  <si>
    <t xml:space="preserve">ГПП 110/10 Завод, РП-10 кВ №2, 2 с.ш., яч.№30, КЛ-Ф230 ОАО "Керамика" </t>
  </si>
  <si>
    <t xml:space="preserve">ГПП 110/10 Завод, РП-10 кВ №2, 1 с.ш., яч.№19, КЛ-Ф219 ОАО "Керамика" </t>
  </si>
  <si>
    <t xml:space="preserve">ГПП 110/10 Завод, РП-10 кВ №7, 2 с.ш., яч. №15 ОЗК "Чайка" </t>
  </si>
  <si>
    <t xml:space="preserve">ГПП 110/10 Завод, РП-10 кВ №7, 1 с.ш., яч. №2 ОЗК "Чайка" </t>
  </si>
  <si>
    <t>ГПП 110/10 Завод, ЗРУ-10 кВ, 1 с.ш., яч. №25 "Микрорайон 25"</t>
  </si>
  <si>
    <t>ГПП 110/10 Завод, ЗРУ-10 кВ, 2 с.ш., яч. №20 "Микрорайон 25"</t>
  </si>
  <si>
    <t xml:space="preserve">ГПП 110/10 Завод, ЗРУ-10 кВ, 2 с.ш., яч. №4 "Телецентр" </t>
  </si>
  <si>
    <t xml:space="preserve">ГПП 110/10 Завод, РП-10 кВ №4, 1 с.ш., яч.№3, КЛЗ-Ф21 ООО "Белебей-АвтоТранс" </t>
  </si>
  <si>
    <t>ГПП 110/10 Завод, ЗРУ-10 кВ, 1 с.ш., яч. №41 "Микрорайон 24"</t>
  </si>
  <si>
    <t>ГПП 110/10 Завод, ЗРУ-10 кВ, 2 с.ш., яч. №51 "Микрорайон 24"</t>
  </si>
  <si>
    <t>замеры режимного дня "19" июня 2019 г. по АО "Белебеевский завод "Автонормаль"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</si>
</sst>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;[Red]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0"/>
      <name val="Arial Cyr"/>
      <family val="0"/>
    </font>
    <font>
      <sz val="8"/>
      <name val="Arial Cyr"/>
      <family val="2"/>
    </font>
    <font>
      <b/>
      <sz val="9"/>
      <name val="Arial Cyr"/>
      <family val="2"/>
    </font>
    <font>
      <sz val="12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0"/>
    </font>
    <font>
      <u val="single"/>
      <sz val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b/>
      <sz val="8"/>
      <name val="Cambria"/>
      <family val="1"/>
    </font>
    <font>
      <b/>
      <sz val="10"/>
      <color indexed="10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b/>
      <u val="single"/>
      <sz val="11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 horizontal="right" vertical="center" wrapText="1"/>
    </xf>
    <xf numFmtId="172" fontId="3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 vertical="center" wrapText="1"/>
    </xf>
    <xf numFmtId="172" fontId="3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/>
    </xf>
    <xf numFmtId="172" fontId="5" fillId="0" borderId="0" xfId="0" applyNumberFormat="1" applyFont="1" applyAlignment="1">
      <alignment horizontal="right"/>
    </xf>
    <xf numFmtId="0" fontId="1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right" vertical="center" wrapText="1"/>
    </xf>
    <xf numFmtId="172" fontId="12" fillId="0" borderId="0" xfId="0" applyNumberFormat="1" applyFont="1" applyAlignment="1">
      <alignment horizontal="right" vertical="center" wrapText="1"/>
    </xf>
    <xf numFmtId="172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2" fontId="13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2" fontId="3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right" vertical="center" wrapText="1"/>
    </xf>
    <xf numFmtId="172" fontId="34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right" vertical="center" wrapText="1"/>
    </xf>
    <xf numFmtId="172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right" vertical="center" wrapText="1"/>
    </xf>
    <xf numFmtId="1" fontId="1" fillId="0" borderId="1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173" fontId="1" fillId="0" borderId="15" xfId="0" applyNumberFormat="1" applyFont="1" applyFill="1" applyBorder="1" applyAlignment="1">
      <alignment horizontal="right" vertical="center" wrapText="1"/>
    </xf>
    <xf numFmtId="173" fontId="1" fillId="0" borderId="17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 vertical="center" wrapText="1"/>
    </xf>
    <xf numFmtId="172" fontId="1" fillId="0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8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172" fontId="5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7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 wrapText="1"/>
    </xf>
    <xf numFmtId="172" fontId="15" fillId="0" borderId="31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156"/>
  <sheetViews>
    <sheetView tabSelected="1" view="pageBreakPreview" zoomScaleNormal="85" zoomScaleSheetLayoutView="100" zoomScalePageLayoutView="0" workbookViewId="0" topLeftCell="A1">
      <pane xSplit="3" ySplit="10" topLeftCell="D14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3" sqref="C3"/>
    </sheetView>
  </sheetViews>
  <sheetFormatPr defaultColWidth="9.00390625" defaultRowHeight="12.75"/>
  <cols>
    <col min="1" max="1" width="3.00390625" style="1" customWidth="1"/>
    <col min="2" max="2" width="15.75390625" style="6" customWidth="1"/>
    <col min="3" max="3" width="10.75390625" style="2" customWidth="1"/>
    <col min="4" max="4" width="9.00390625" style="3" customWidth="1"/>
    <col min="5" max="13" width="9.00390625" style="4" customWidth="1"/>
    <col min="14" max="14" width="9.00390625" style="7" customWidth="1"/>
    <col min="15" max="28" width="9.00390625" style="4" customWidth="1"/>
    <col min="29" max="29" width="9.00390625" style="1" customWidth="1"/>
    <col min="30" max="16384" width="9.125" style="1" customWidth="1"/>
  </cols>
  <sheetData>
    <row r="1" spans="2:28" ht="12" customHeight="1"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20</v>
      </c>
      <c r="AA1" s="36"/>
      <c r="AB1" s="36"/>
    </row>
    <row r="2" spans="2:28" ht="12" customHeight="1">
      <c r="B2" s="33"/>
      <c r="C2" s="34"/>
      <c r="D2" s="35"/>
      <c r="E2" s="36"/>
      <c r="F2" s="36"/>
      <c r="G2" s="1"/>
      <c r="H2" s="36"/>
      <c r="I2" s="30" t="s">
        <v>19</v>
      </c>
      <c r="J2" s="36"/>
      <c r="K2" s="36"/>
      <c r="L2" s="36"/>
      <c r="M2" s="36"/>
      <c r="N2" s="37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5.75">
      <c r="B3" s="33"/>
      <c r="C3" s="33"/>
      <c r="D3" s="35"/>
      <c r="E3" s="36"/>
      <c r="F3" s="36"/>
      <c r="G3" s="36"/>
      <c r="H3" s="36"/>
      <c r="I3" s="30" t="s">
        <v>48</v>
      </c>
      <c r="J3" s="31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6"/>
      <c r="Y3" s="36"/>
      <c r="Z3" s="36"/>
      <c r="AA3" s="36"/>
      <c r="AB3" s="36"/>
    </row>
    <row r="4" spans="2:28" ht="13.5" customHeight="1">
      <c r="B4" s="38"/>
      <c r="C4" s="39"/>
      <c r="D4" s="35"/>
      <c r="E4" s="36"/>
      <c r="F4" s="36"/>
      <c r="G4" s="36"/>
      <c r="H4" s="36"/>
      <c r="I4" s="40"/>
      <c r="J4" s="36"/>
      <c r="K4" s="36"/>
      <c r="L4" s="37"/>
      <c r="M4" s="41" t="s">
        <v>8</v>
      </c>
      <c r="N4" s="1"/>
      <c r="O4" s="41"/>
      <c r="P4" s="36"/>
      <c r="Q4" s="1"/>
      <c r="R4" s="36"/>
      <c r="S4" s="36"/>
      <c r="T4" s="1"/>
      <c r="U4" s="36"/>
      <c r="V4" s="36"/>
      <c r="W4" s="36"/>
      <c r="X4" s="36"/>
      <c r="Y4" s="36"/>
      <c r="Z4" s="36"/>
      <c r="AA4" s="36"/>
      <c r="AB4" s="36"/>
    </row>
    <row r="5" spans="2:28" ht="12">
      <c r="B5" s="38"/>
      <c r="C5" s="38"/>
      <c r="D5" s="35"/>
      <c r="E5" s="36"/>
      <c r="F5" s="36"/>
      <c r="G5" s="36"/>
      <c r="H5" s="36"/>
      <c r="I5" s="36"/>
      <c r="J5" s="36"/>
      <c r="K5" s="36"/>
      <c r="L5" s="36"/>
      <c r="M5" s="36"/>
      <c r="N5" s="3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9" ht="12">
      <c r="A6" s="55"/>
      <c r="B6" s="56"/>
      <c r="C6" s="33" t="s">
        <v>21</v>
      </c>
      <c r="D6" s="57"/>
      <c r="E6" s="37"/>
      <c r="F6" s="37"/>
      <c r="G6" s="37"/>
      <c r="H6" s="37"/>
      <c r="I6" s="37"/>
      <c r="J6" s="33"/>
      <c r="K6" s="33"/>
      <c r="L6" s="57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55"/>
    </row>
    <row r="7" spans="1:29" ht="12">
      <c r="A7" s="55"/>
      <c r="B7" s="56"/>
      <c r="C7" s="33" t="s">
        <v>10</v>
      </c>
      <c r="D7" s="57"/>
      <c r="E7" s="37"/>
      <c r="F7" s="37"/>
      <c r="G7" s="37"/>
      <c r="H7" s="37"/>
      <c r="I7" s="37"/>
      <c r="J7" s="56"/>
      <c r="K7" s="33"/>
      <c r="L7" s="57"/>
      <c r="M7" s="37"/>
      <c r="N7" s="37"/>
      <c r="O7" s="37"/>
      <c r="P7" s="58"/>
      <c r="Q7" s="58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55"/>
    </row>
    <row r="8" spans="1:29" ht="12.75" thickBot="1">
      <c r="A8" s="55"/>
      <c r="B8" s="33"/>
      <c r="C8" s="59"/>
      <c r="D8" s="57"/>
      <c r="E8" s="37"/>
      <c r="F8" s="37">
        <v>1000</v>
      </c>
      <c r="G8" s="37"/>
      <c r="H8" s="37"/>
      <c r="I8" s="37"/>
      <c r="J8" s="56"/>
      <c r="K8" s="56"/>
      <c r="L8" s="5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55"/>
    </row>
    <row r="9" spans="1:29" ht="16.5" customHeight="1">
      <c r="A9" s="102" t="s">
        <v>0</v>
      </c>
      <c r="B9" s="109" t="s">
        <v>1</v>
      </c>
      <c r="C9" s="111" t="s">
        <v>11</v>
      </c>
      <c r="D9" s="107" t="s">
        <v>9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0" t="s">
        <v>17</v>
      </c>
    </row>
    <row r="10" spans="1:29" s="5" customFormat="1" ht="18.75" customHeight="1" thickBot="1">
      <c r="A10" s="103"/>
      <c r="B10" s="110"/>
      <c r="C10" s="112"/>
      <c r="D10" s="60">
        <v>0</v>
      </c>
      <c r="E10" s="60">
        <v>1</v>
      </c>
      <c r="F10" s="60">
        <v>2</v>
      </c>
      <c r="G10" s="60">
        <v>3</v>
      </c>
      <c r="H10" s="60">
        <v>4</v>
      </c>
      <c r="I10" s="60">
        <v>5</v>
      </c>
      <c r="J10" s="60">
        <v>6</v>
      </c>
      <c r="K10" s="60">
        <v>7</v>
      </c>
      <c r="L10" s="60">
        <v>8</v>
      </c>
      <c r="M10" s="60">
        <v>9</v>
      </c>
      <c r="N10" s="60">
        <v>10</v>
      </c>
      <c r="O10" s="60">
        <v>11</v>
      </c>
      <c r="P10" s="60">
        <v>12</v>
      </c>
      <c r="Q10" s="60">
        <v>13</v>
      </c>
      <c r="R10" s="60">
        <v>14</v>
      </c>
      <c r="S10" s="60">
        <v>15</v>
      </c>
      <c r="T10" s="60">
        <v>16</v>
      </c>
      <c r="U10" s="60">
        <v>17</v>
      </c>
      <c r="V10" s="60">
        <v>18</v>
      </c>
      <c r="W10" s="60">
        <v>19</v>
      </c>
      <c r="X10" s="60">
        <v>20</v>
      </c>
      <c r="Y10" s="60">
        <v>21</v>
      </c>
      <c r="Z10" s="60">
        <v>22</v>
      </c>
      <c r="AA10" s="60">
        <v>23</v>
      </c>
      <c r="AB10" s="61">
        <v>24</v>
      </c>
      <c r="AC10" s="101"/>
    </row>
    <row r="11" spans="1:29" s="8" customFormat="1" ht="12">
      <c r="A11" s="94">
        <v>1</v>
      </c>
      <c r="B11" s="97" t="s">
        <v>25</v>
      </c>
      <c r="C11" s="62" t="s">
        <v>2</v>
      </c>
      <c r="D11" s="62">
        <v>118.221</v>
      </c>
      <c r="E11" s="63">
        <v>118.893</v>
      </c>
      <c r="F11" s="63">
        <v>120.397</v>
      </c>
      <c r="G11" s="63">
        <v>120.171</v>
      </c>
      <c r="H11" s="63">
        <v>121.065</v>
      </c>
      <c r="I11" s="63">
        <v>120.855</v>
      </c>
      <c r="J11" s="63">
        <v>119.665</v>
      </c>
      <c r="K11" s="63">
        <v>118.11</v>
      </c>
      <c r="L11" s="63">
        <v>117.06</v>
      </c>
      <c r="M11" s="63">
        <v>118.243</v>
      </c>
      <c r="N11" s="63">
        <v>118.519</v>
      </c>
      <c r="O11" s="63">
        <v>117.82</v>
      </c>
      <c r="P11" s="63">
        <v>118.33</v>
      </c>
      <c r="Q11" s="63">
        <v>118.188</v>
      </c>
      <c r="R11" s="63">
        <v>117.797</v>
      </c>
      <c r="S11" s="63">
        <v>118.901</v>
      </c>
      <c r="T11" s="63">
        <v>118.537</v>
      </c>
      <c r="U11" s="63">
        <v>117.623</v>
      </c>
      <c r="V11" s="63">
        <v>117.838</v>
      </c>
      <c r="W11" s="63">
        <v>117.423</v>
      </c>
      <c r="X11" s="63">
        <v>118.681</v>
      </c>
      <c r="Y11" s="63">
        <v>118.668</v>
      </c>
      <c r="Z11" s="63">
        <v>117.988</v>
      </c>
      <c r="AA11" s="63">
        <v>117.592</v>
      </c>
      <c r="AB11" s="64">
        <v>119.865</v>
      </c>
      <c r="AC11" s="65">
        <f>AVERAGE(D11:AB11)</f>
        <v>118.65799999999999</v>
      </c>
    </row>
    <row r="12" spans="1:29" s="8" customFormat="1" ht="11.25" customHeight="1">
      <c r="A12" s="95"/>
      <c r="B12" s="98"/>
      <c r="C12" s="66" t="s">
        <v>3</v>
      </c>
      <c r="D12" s="67">
        <v>21.2</v>
      </c>
      <c r="E12" s="67">
        <v>22.5</v>
      </c>
      <c r="F12" s="67">
        <v>23.76666666666667</v>
      </c>
      <c r="G12" s="67">
        <v>21.2</v>
      </c>
      <c r="H12" s="67">
        <v>19.766666666666666</v>
      </c>
      <c r="I12" s="67">
        <v>20.1</v>
      </c>
      <c r="J12" s="67">
        <v>27.2</v>
      </c>
      <c r="K12" s="67">
        <v>35</v>
      </c>
      <c r="L12" s="67">
        <v>37.13333333333333</v>
      </c>
      <c r="M12" s="67">
        <v>36.63333333333333</v>
      </c>
      <c r="N12" s="67">
        <v>30.266666666666666</v>
      </c>
      <c r="O12" s="67">
        <v>31.9</v>
      </c>
      <c r="P12" s="67">
        <v>32.833333333333336</v>
      </c>
      <c r="Q12" s="67">
        <v>33.233333333333334</v>
      </c>
      <c r="R12" s="67">
        <v>32.333333333333336</v>
      </c>
      <c r="S12" s="67">
        <v>31.133333333333336</v>
      </c>
      <c r="T12" s="67">
        <v>32.266666666666666</v>
      </c>
      <c r="U12" s="67">
        <v>32.86666666666667</v>
      </c>
      <c r="V12" s="67">
        <v>30.233333333333334</v>
      </c>
      <c r="W12" s="67">
        <v>33.6</v>
      </c>
      <c r="X12" s="67">
        <v>37.1</v>
      </c>
      <c r="Y12" s="67">
        <v>34.166666666666664</v>
      </c>
      <c r="Z12" s="67">
        <v>33.86666666666667</v>
      </c>
      <c r="AA12" s="67">
        <v>25.066666666666666</v>
      </c>
      <c r="AB12" s="67">
        <v>22.6</v>
      </c>
      <c r="AC12" s="68">
        <f>AVERAGE(D12:AB12)</f>
        <v>29.518666666666668</v>
      </c>
    </row>
    <row r="13" spans="1:29" s="28" customFormat="1" ht="12">
      <c r="A13" s="95"/>
      <c r="B13" s="98"/>
      <c r="C13" s="69" t="s">
        <v>4</v>
      </c>
      <c r="D13" s="93">
        <v>4745.54435</v>
      </c>
      <c r="E13" s="93">
        <v>4745.57885</v>
      </c>
      <c r="F13" s="93">
        <v>4745.61315</v>
      </c>
      <c r="G13" s="93">
        <v>4745.64735</v>
      </c>
      <c r="H13" s="93">
        <v>4745.6805</v>
      </c>
      <c r="I13" s="93">
        <v>4745.7129</v>
      </c>
      <c r="J13" s="93">
        <v>4745.74675</v>
      </c>
      <c r="K13" s="93">
        <v>4745.7989</v>
      </c>
      <c r="L13" s="93">
        <v>4745.85765</v>
      </c>
      <c r="M13" s="70">
        <v>4745.91395</v>
      </c>
      <c r="N13" s="70">
        <v>4745.96735</v>
      </c>
      <c r="O13" s="70">
        <v>4746.01785</v>
      </c>
      <c r="P13" s="70">
        <v>4746.0716</v>
      </c>
      <c r="Q13" s="70">
        <v>4746.12455</v>
      </c>
      <c r="R13" s="70">
        <v>4746.17735</v>
      </c>
      <c r="S13" s="70">
        <v>4746.22815</v>
      </c>
      <c r="T13" s="70">
        <v>4746.2824</v>
      </c>
      <c r="U13" s="70">
        <v>4746.33855</v>
      </c>
      <c r="V13" s="70">
        <v>4746.39055</v>
      </c>
      <c r="W13" s="70">
        <v>4746.4422</v>
      </c>
      <c r="X13" s="70">
        <v>4746.49965</v>
      </c>
      <c r="Y13" s="70">
        <v>4746.55545</v>
      </c>
      <c r="Z13" s="70">
        <v>4746.60765</v>
      </c>
      <c r="AA13" s="70">
        <v>4746.651</v>
      </c>
      <c r="AB13" s="71">
        <v>4746.69025</v>
      </c>
      <c r="AC13" s="72"/>
    </row>
    <row r="14" spans="1:29" s="28" customFormat="1" ht="12">
      <c r="A14" s="95"/>
      <c r="B14" s="98"/>
      <c r="C14" s="69" t="s">
        <v>5</v>
      </c>
      <c r="D14" s="93">
        <v>2557.6609</v>
      </c>
      <c r="E14" s="93">
        <v>2557.682</v>
      </c>
      <c r="F14" s="93">
        <v>2557.7032</v>
      </c>
      <c r="G14" s="93">
        <v>2557.7246</v>
      </c>
      <c r="H14" s="93">
        <v>2557.7452</v>
      </c>
      <c r="I14" s="93">
        <v>2557.7651</v>
      </c>
      <c r="J14" s="93">
        <v>2557.7853</v>
      </c>
      <c r="K14" s="93">
        <v>2557.8172</v>
      </c>
      <c r="L14" s="93">
        <v>2557.853</v>
      </c>
      <c r="M14" s="70">
        <v>2557.8909</v>
      </c>
      <c r="N14" s="70">
        <v>2557.92645</v>
      </c>
      <c r="O14" s="70">
        <v>2557.95895</v>
      </c>
      <c r="P14" s="70">
        <v>2557.99345</v>
      </c>
      <c r="Q14" s="70">
        <v>2558.02765</v>
      </c>
      <c r="R14" s="70">
        <v>2558.06085</v>
      </c>
      <c r="S14" s="70">
        <v>2558.0879</v>
      </c>
      <c r="T14" s="70">
        <v>2558.11945</v>
      </c>
      <c r="U14" s="70">
        <v>2558.15015</v>
      </c>
      <c r="V14" s="70">
        <v>2558.1786</v>
      </c>
      <c r="W14" s="70">
        <v>2558.2042</v>
      </c>
      <c r="X14" s="70">
        <v>2558.23525</v>
      </c>
      <c r="Y14" s="70">
        <v>2558.26725</v>
      </c>
      <c r="Z14" s="70">
        <v>2558.2974</v>
      </c>
      <c r="AA14" s="70">
        <v>2558.3239</v>
      </c>
      <c r="AB14" s="71">
        <v>2558.34735</v>
      </c>
      <c r="AC14" s="72"/>
    </row>
    <row r="15" spans="1:29" s="28" customFormat="1" ht="11.25">
      <c r="A15" s="95"/>
      <c r="B15" s="98"/>
      <c r="C15" s="69" t="s">
        <v>6</v>
      </c>
      <c r="D15" s="73">
        <v>3.726</v>
      </c>
      <c r="E15" s="74">
        <v>3.909</v>
      </c>
      <c r="F15" s="74">
        <v>4.025</v>
      </c>
      <c r="G15" s="74">
        <v>3.533</v>
      </c>
      <c r="H15" s="74">
        <v>3.474</v>
      </c>
      <c r="I15" s="74">
        <v>3.427</v>
      </c>
      <c r="J15" s="74">
        <v>5.005</v>
      </c>
      <c r="K15" s="74">
        <v>5.99</v>
      </c>
      <c r="L15" s="74">
        <v>6.376</v>
      </c>
      <c r="M15" s="74">
        <v>5.87</v>
      </c>
      <c r="N15" s="74">
        <v>5.331</v>
      </c>
      <c r="O15" s="74">
        <v>5.475</v>
      </c>
      <c r="P15" s="74">
        <v>5.752</v>
      </c>
      <c r="Q15" s="74">
        <v>5.86</v>
      </c>
      <c r="R15" s="74">
        <v>5.708</v>
      </c>
      <c r="S15" s="74">
        <v>5.566</v>
      </c>
      <c r="T15" s="74">
        <v>5.925</v>
      </c>
      <c r="U15" s="74">
        <v>5.937</v>
      </c>
      <c r="V15" s="74">
        <v>5.329</v>
      </c>
      <c r="W15" s="74">
        <v>6.222</v>
      </c>
      <c r="X15" s="74">
        <v>6.684</v>
      </c>
      <c r="Y15" s="74">
        <v>6.066</v>
      </c>
      <c r="Z15" s="74">
        <v>5.875</v>
      </c>
      <c r="AA15" s="74">
        <v>4.156</v>
      </c>
      <c r="AB15" s="75">
        <v>4.059</v>
      </c>
      <c r="AC15" s="76">
        <f>AVERAGE(D15:AB15)</f>
        <v>5.1712</v>
      </c>
    </row>
    <row r="16" spans="1:29" s="28" customFormat="1" ht="12" thickBot="1">
      <c r="A16" s="96"/>
      <c r="B16" s="99"/>
      <c r="C16" s="77" t="s">
        <v>7</v>
      </c>
      <c r="D16" s="78">
        <v>2.285</v>
      </c>
      <c r="E16" s="74">
        <v>2.371</v>
      </c>
      <c r="F16" s="74">
        <v>2.435</v>
      </c>
      <c r="G16" s="74">
        <v>2.53</v>
      </c>
      <c r="H16" s="74">
        <v>2.317</v>
      </c>
      <c r="I16" s="74">
        <v>2.17</v>
      </c>
      <c r="J16" s="74">
        <v>2.481</v>
      </c>
      <c r="K16" s="74">
        <v>3.67</v>
      </c>
      <c r="L16" s="74">
        <v>3.909</v>
      </c>
      <c r="M16" s="74">
        <v>4.591</v>
      </c>
      <c r="N16" s="74">
        <v>3.207</v>
      </c>
      <c r="O16" s="74">
        <v>3.4</v>
      </c>
      <c r="P16" s="74">
        <v>3.594</v>
      </c>
      <c r="Q16" s="74">
        <v>3.44</v>
      </c>
      <c r="R16" s="74">
        <v>3.374</v>
      </c>
      <c r="S16" s="74">
        <v>3.271</v>
      </c>
      <c r="T16" s="74">
        <v>2.978</v>
      </c>
      <c r="U16" s="74">
        <v>2.943</v>
      </c>
      <c r="V16" s="74">
        <v>2.998</v>
      </c>
      <c r="W16" s="74">
        <v>2.759</v>
      </c>
      <c r="X16" s="74">
        <v>3.648</v>
      </c>
      <c r="Y16" s="74">
        <v>3.291</v>
      </c>
      <c r="Z16" s="74">
        <v>3.666</v>
      </c>
      <c r="AA16" s="74">
        <v>2.825</v>
      </c>
      <c r="AB16" s="75">
        <v>2.804</v>
      </c>
      <c r="AC16" s="79">
        <f>AVERAGE(D16:AB16)</f>
        <v>3.07828</v>
      </c>
    </row>
    <row r="17" spans="1:29" s="29" customFormat="1" ht="11.25">
      <c r="A17" s="104">
        <v>2</v>
      </c>
      <c r="B17" s="97" t="s">
        <v>26</v>
      </c>
      <c r="C17" s="62" t="s">
        <v>2</v>
      </c>
      <c r="D17" s="62">
        <v>118.701</v>
      </c>
      <c r="E17" s="63">
        <v>119.097</v>
      </c>
      <c r="F17" s="63">
        <v>120.596</v>
      </c>
      <c r="G17" s="63">
        <v>120.135</v>
      </c>
      <c r="H17" s="63">
        <v>120.866</v>
      </c>
      <c r="I17" s="63">
        <v>120.816</v>
      </c>
      <c r="J17" s="63">
        <v>119.569</v>
      </c>
      <c r="K17" s="63">
        <v>117.905</v>
      </c>
      <c r="L17" s="63">
        <v>117.314</v>
      </c>
      <c r="M17" s="63">
        <v>117.814</v>
      </c>
      <c r="N17" s="63">
        <v>118.484</v>
      </c>
      <c r="O17" s="63">
        <v>117.631</v>
      </c>
      <c r="P17" s="63">
        <v>118.571</v>
      </c>
      <c r="Q17" s="63">
        <v>118.227</v>
      </c>
      <c r="R17" s="63">
        <v>117.628</v>
      </c>
      <c r="S17" s="63">
        <v>118.478</v>
      </c>
      <c r="T17" s="63">
        <v>117.933</v>
      </c>
      <c r="U17" s="63">
        <v>117.413</v>
      </c>
      <c r="V17" s="63">
        <v>117.753</v>
      </c>
      <c r="W17" s="63">
        <v>117.981</v>
      </c>
      <c r="X17" s="63">
        <v>118.673</v>
      </c>
      <c r="Y17" s="63">
        <v>118.54</v>
      </c>
      <c r="Z17" s="63">
        <v>118.637</v>
      </c>
      <c r="AA17" s="63">
        <v>117.314</v>
      </c>
      <c r="AB17" s="64">
        <v>119.805</v>
      </c>
      <c r="AC17" s="65">
        <f>AVERAGE(D17:AB17)</f>
        <v>118.63524</v>
      </c>
    </row>
    <row r="18" spans="1:29" s="28" customFormat="1" ht="11.25">
      <c r="A18" s="105"/>
      <c r="B18" s="98"/>
      <c r="C18" s="69" t="s">
        <v>3</v>
      </c>
      <c r="D18" s="66">
        <v>28.433333333333334</v>
      </c>
      <c r="E18" s="66">
        <v>26.433333333333334</v>
      </c>
      <c r="F18" s="66">
        <v>26.53333333333333</v>
      </c>
      <c r="G18" s="66">
        <v>32.53333333333333</v>
      </c>
      <c r="H18" s="66">
        <v>28.133333333333336</v>
      </c>
      <c r="I18" s="66">
        <v>30</v>
      </c>
      <c r="J18" s="66">
        <v>30.733333333333334</v>
      </c>
      <c r="K18" s="66">
        <v>39.03333333333333</v>
      </c>
      <c r="L18" s="66">
        <v>37.6</v>
      </c>
      <c r="M18" s="66">
        <v>36</v>
      </c>
      <c r="N18" s="66">
        <v>30.666666666666668</v>
      </c>
      <c r="O18" s="66">
        <v>37.23333333333333</v>
      </c>
      <c r="P18" s="66">
        <v>39.1</v>
      </c>
      <c r="Q18" s="66">
        <v>38.4</v>
      </c>
      <c r="R18" s="66">
        <v>35.13333333333333</v>
      </c>
      <c r="S18" s="66">
        <v>32.766666666666666</v>
      </c>
      <c r="T18" s="66">
        <v>31.833333333333332</v>
      </c>
      <c r="U18" s="66">
        <v>32.7</v>
      </c>
      <c r="V18" s="66">
        <v>30.46666666666667</v>
      </c>
      <c r="W18" s="66">
        <v>39.8</v>
      </c>
      <c r="X18" s="66">
        <v>35.833333333333336</v>
      </c>
      <c r="Y18" s="66">
        <v>34.9</v>
      </c>
      <c r="Z18" s="66">
        <v>32.733333333333334</v>
      </c>
      <c r="AA18" s="66">
        <v>27.066666666666666</v>
      </c>
      <c r="AB18" s="66">
        <v>31.96666666666667</v>
      </c>
      <c r="AC18" s="68">
        <f>AVERAGE(D18:AB18)</f>
        <v>33.04133333333334</v>
      </c>
    </row>
    <row r="19" spans="1:29" s="28" customFormat="1" ht="11.25">
      <c r="A19" s="105"/>
      <c r="B19" s="98"/>
      <c r="C19" s="69" t="s">
        <v>4</v>
      </c>
      <c r="D19" s="70">
        <v>4892.79505</v>
      </c>
      <c r="E19" s="70">
        <v>4892.8403</v>
      </c>
      <c r="F19" s="70">
        <v>4892.88355</v>
      </c>
      <c r="G19" s="70">
        <v>4892.93075</v>
      </c>
      <c r="H19" s="70">
        <v>4892.9824</v>
      </c>
      <c r="I19" s="70">
        <v>4893.03075</v>
      </c>
      <c r="J19" s="70">
        <v>4893.07945</v>
      </c>
      <c r="K19" s="70">
        <v>4893.13705</v>
      </c>
      <c r="L19" s="70">
        <v>4893.1958</v>
      </c>
      <c r="M19" s="70">
        <v>4893.25505</v>
      </c>
      <c r="N19" s="70">
        <v>4893.31035</v>
      </c>
      <c r="O19" s="70">
        <v>4893.3626</v>
      </c>
      <c r="P19" s="70">
        <v>4893.4205</v>
      </c>
      <c r="Q19" s="70">
        <v>4893.47765</v>
      </c>
      <c r="R19" s="70">
        <v>4893.533</v>
      </c>
      <c r="S19" s="70">
        <v>4893.58475</v>
      </c>
      <c r="T19" s="70">
        <v>4893.6361</v>
      </c>
      <c r="U19" s="70">
        <v>4893.69035</v>
      </c>
      <c r="V19" s="70">
        <v>4893.74105</v>
      </c>
      <c r="W19" s="70">
        <v>4893.7976</v>
      </c>
      <c r="X19" s="70">
        <v>4893.8601</v>
      </c>
      <c r="Y19" s="70">
        <v>4893.9174</v>
      </c>
      <c r="Z19" s="70">
        <v>4893.9705</v>
      </c>
      <c r="AA19" s="70">
        <v>4894.02035</v>
      </c>
      <c r="AB19" s="71">
        <v>4894.07165</v>
      </c>
      <c r="AC19" s="72"/>
    </row>
    <row r="20" spans="1:29" s="28" customFormat="1" ht="11.25">
      <c r="A20" s="105"/>
      <c r="B20" s="98"/>
      <c r="C20" s="69" t="s">
        <v>5</v>
      </c>
      <c r="D20" s="70">
        <v>2690.09355</v>
      </c>
      <c r="E20" s="70">
        <v>2690.11865</v>
      </c>
      <c r="F20" s="70">
        <v>2690.14335</v>
      </c>
      <c r="G20" s="70">
        <v>2690.1697</v>
      </c>
      <c r="H20" s="70">
        <v>2690.1963</v>
      </c>
      <c r="I20" s="70">
        <v>2690.2231</v>
      </c>
      <c r="J20" s="70">
        <v>2690.2491</v>
      </c>
      <c r="K20" s="70">
        <v>2690.28845</v>
      </c>
      <c r="L20" s="70">
        <v>2690.32735</v>
      </c>
      <c r="M20" s="70">
        <v>2690.36675</v>
      </c>
      <c r="N20" s="70">
        <v>2690.4035</v>
      </c>
      <c r="O20" s="70">
        <v>2690.43835</v>
      </c>
      <c r="P20" s="70">
        <v>2690.47945</v>
      </c>
      <c r="Q20" s="70">
        <v>2690.51995</v>
      </c>
      <c r="R20" s="70">
        <v>2690.5572</v>
      </c>
      <c r="S20" s="70">
        <v>2690.58845</v>
      </c>
      <c r="T20" s="70">
        <v>2690.6229</v>
      </c>
      <c r="U20" s="70">
        <v>2690.65745</v>
      </c>
      <c r="V20" s="70">
        <v>2690.6889</v>
      </c>
      <c r="W20" s="70">
        <v>2690.7208</v>
      </c>
      <c r="X20" s="70">
        <v>2690.75525</v>
      </c>
      <c r="Y20" s="70">
        <v>2690.79005</v>
      </c>
      <c r="Z20" s="70">
        <v>2690.8215</v>
      </c>
      <c r="AA20" s="70">
        <v>2690.8482</v>
      </c>
      <c r="AB20" s="71">
        <v>2690.87405</v>
      </c>
      <c r="AC20" s="72"/>
    </row>
    <row r="21" spans="1:29" s="28" customFormat="1" ht="11.25">
      <c r="A21" s="105"/>
      <c r="B21" s="98"/>
      <c r="C21" s="69" t="s">
        <v>6</v>
      </c>
      <c r="D21" s="73">
        <v>5.267</v>
      </c>
      <c r="E21" s="74">
        <v>4.75</v>
      </c>
      <c r="F21" s="74">
        <v>4.688</v>
      </c>
      <c r="G21" s="74">
        <v>6.001</v>
      </c>
      <c r="H21" s="74">
        <v>4.987</v>
      </c>
      <c r="I21" s="74">
        <v>5.437</v>
      </c>
      <c r="J21" s="74">
        <v>5.561</v>
      </c>
      <c r="K21" s="74">
        <v>6.45</v>
      </c>
      <c r="L21" s="74">
        <v>6.247</v>
      </c>
      <c r="M21" s="74">
        <v>6.053</v>
      </c>
      <c r="N21" s="74">
        <v>5.131</v>
      </c>
      <c r="O21" s="74">
        <v>5.979</v>
      </c>
      <c r="P21" s="74">
        <v>6.674</v>
      </c>
      <c r="Q21" s="74">
        <v>6.298</v>
      </c>
      <c r="R21" s="74">
        <v>6.088</v>
      </c>
      <c r="S21" s="74">
        <v>5.638</v>
      </c>
      <c r="T21" s="74">
        <v>5.339</v>
      </c>
      <c r="U21" s="74">
        <v>5.685</v>
      </c>
      <c r="V21" s="74">
        <v>5.425</v>
      </c>
      <c r="W21" s="74">
        <v>7.206</v>
      </c>
      <c r="X21" s="74">
        <v>6.35</v>
      </c>
      <c r="Y21" s="74">
        <v>6.11</v>
      </c>
      <c r="Z21" s="74">
        <v>6.004</v>
      </c>
      <c r="AA21" s="74">
        <v>4.732</v>
      </c>
      <c r="AB21" s="75">
        <v>5.858</v>
      </c>
      <c r="AC21" s="76">
        <f>AVERAGE(D21:AB21)</f>
        <v>5.75832</v>
      </c>
    </row>
    <row r="22" spans="1:29" s="28" customFormat="1" ht="12" thickBot="1">
      <c r="A22" s="106"/>
      <c r="B22" s="99"/>
      <c r="C22" s="77" t="s">
        <v>7</v>
      </c>
      <c r="D22" s="78">
        <v>2.69</v>
      </c>
      <c r="E22" s="80">
        <v>2.644</v>
      </c>
      <c r="F22" s="80">
        <v>3.002</v>
      </c>
      <c r="G22" s="80">
        <v>3.04</v>
      </c>
      <c r="H22" s="80">
        <v>3.142</v>
      </c>
      <c r="I22" s="80">
        <v>3.27</v>
      </c>
      <c r="J22" s="80">
        <v>2.826</v>
      </c>
      <c r="K22" s="80">
        <v>4.684</v>
      </c>
      <c r="L22" s="80">
        <v>4.151</v>
      </c>
      <c r="M22" s="80">
        <v>4.146</v>
      </c>
      <c r="N22" s="80">
        <v>3.645</v>
      </c>
      <c r="O22" s="80">
        <v>4.468</v>
      </c>
      <c r="P22" s="80">
        <v>4.48</v>
      </c>
      <c r="Q22" s="80">
        <v>4.717</v>
      </c>
      <c r="R22" s="80">
        <v>3.737</v>
      </c>
      <c r="S22" s="80">
        <v>3.702</v>
      </c>
      <c r="T22" s="80">
        <v>3.824</v>
      </c>
      <c r="U22" s="80">
        <v>3.403</v>
      </c>
      <c r="V22" s="80">
        <v>3.089</v>
      </c>
      <c r="W22" s="80">
        <v>3.792</v>
      </c>
      <c r="X22" s="80">
        <v>3.704</v>
      </c>
      <c r="Y22" s="80">
        <v>3.785</v>
      </c>
      <c r="Z22" s="80">
        <v>3.084</v>
      </c>
      <c r="AA22" s="80">
        <v>2.686</v>
      </c>
      <c r="AB22" s="81">
        <v>3.051</v>
      </c>
      <c r="AC22" s="79">
        <f>AVERAGE(D22:AB22)</f>
        <v>3.5504799999999994</v>
      </c>
    </row>
    <row r="23" spans="1:29" s="28" customFormat="1" ht="16.5" thickBot="1">
      <c r="A23" s="55"/>
      <c r="B23" s="82" t="s">
        <v>18</v>
      </c>
      <c r="C23" s="83"/>
      <c r="D23" s="55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5"/>
    </row>
    <row r="24" spans="1:29" s="28" customFormat="1" ht="13.5" customHeight="1">
      <c r="A24" s="94">
        <v>1</v>
      </c>
      <c r="B24" s="97" t="s">
        <v>44</v>
      </c>
      <c r="C24" s="62" t="s">
        <v>2</v>
      </c>
      <c r="D24" s="62">
        <v>10.708</v>
      </c>
      <c r="E24" s="63">
        <v>10.78</v>
      </c>
      <c r="F24" s="63">
        <v>10.908</v>
      </c>
      <c r="G24" s="63">
        <v>10.822</v>
      </c>
      <c r="H24" s="63">
        <v>10.949</v>
      </c>
      <c r="I24" s="63">
        <v>10.892</v>
      </c>
      <c r="J24" s="63">
        <v>10.772</v>
      </c>
      <c r="K24" s="63">
        <v>10.659</v>
      </c>
      <c r="L24" s="63">
        <v>10.573</v>
      </c>
      <c r="M24" s="63">
        <v>10.624</v>
      </c>
      <c r="N24" s="63">
        <v>10.713</v>
      </c>
      <c r="O24" s="63">
        <v>10.56</v>
      </c>
      <c r="P24" s="63">
        <v>10.651</v>
      </c>
      <c r="Q24" s="63">
        <v>10.686</v>
      </c>
      <c r="R24" s="63">
        <v>10.64</v>
      </c>
      <c r="S24" s="63">
        <v>10.679</v>
      </c>
      <c r="T24" s="63">
        <v>10.661</v>
      </c>
      <c r="U24" s="63">
        <v>10.593</v>
      </c>
      <c r="V24" s="63">
        <v>10.661</v>
      </c>
      <c r="W24" s="63">
        <v>10.665</v>
      </c>
      <c r="X24" s="63">
        <v>10.726</v>
      </c>
      <c r="Y24" s="63">
        <v>10.676</v>
      </c>
      <c r="Z24" s="63">
        <v>10.711</v>
      </c>
      <c r="AA24" s="63">
        <v>10.64</v>
      </c>
      <c r="AB24" s="64">
        <v>10.806</v>
      </c>
      <c r="AC24" s="65">
        <f>AVERAGE(D24:AB24)</f>
        <v>10.7102</v>
      </c>
    </row>
    <row r="25" spans="1:29" ht="11.25">
      <c r="A25" s="95"/>
      <c r="B25" s="98"/>
      <c r="C25" s="66" t="s">
        <v>3</v>
      </c>
      <c r="D25" s="66">
        <v>1.7333333333333334</v>
      </c>
      <c r="E25" s="66">
        <v>1.7333333333333334</v>
      </c>
      <c r="F25" s="66">
        <v>1.8</v>
      </c>
      <c r="G25" s="66">
        <v>1.7333333333333334</v>
      </c>
      <c r="H25" s="66">
        <v>1.6666666666666667</v>
      </c>
      <c r="I25" s="66">
        <v>1.7</v>
      </c>
      <c r="J25" s="66">
        <v>1.8</v>
      </c>
      <c r="K25" s="66">
        <v>2.1333333333333333</v>
      </c>
      <c r="L25" s="66">
        <v>2.233333333333333</v>
      </c>
      <c r="M25" s="66">
        <v>2.3</v>
      </c>
      <c r="N25" s="66">
        <v>2.1</v>
      </c>
      <c r="O25" s="66">
        <v>2.3</v>
      </c>
      <c r="P25" s="66">
        <v>2.3</v>
      </c>
      <c r="Q25" s="66">
        <v>2.1</v>
      </c>
      <c r="R25" s="66">
        <v>2.1</v>
      </c>
      <c r="S25" s="66">
        <v>2.433333333333333</v>
      </c>
      <c r="T25" s="66">
        <v>1.9666666666666668</v>
      </c>
      <c r="U25" s="66">
        <v>1.9</v>
      </c>
      <c r="V25" s="66">
        <v>1.8666666666666665</v>
      </c>
      <c r="W25" s="66">
        <v>1.9</v>
      </c>
      <c r="X25" s="66">
        <v>1.8</v>
      </c>
      <c r="Y25" s="66">
        <v>1.8666666666666665</v>
      </c>
      <c r="Z25" s="66">
        <v>1.9</v>
      </c>
      <c r="AA25" s="66">
        <v>1.8666666666666665</v>
      </c>
      <c r="AB25" s="66">
        <v>1.8666666666666665</v>
      </c>
      <c r="AC25" s="68">
        <f>AVERAGE(D25:AB25)</f>
        <v>1.964</v>
      </c>
    </row>
    <row r="26" spans="1:29" ht="11.25">
      <c r="A26" s="95"/>
      <c r="B26" s="98"/>
      <c r="C26" s="69" t="s">
        <v>4</v>
      </c>
      <c r="D26" s="70">
        <v>8236.54948</v>
      </c>
      <c r="E26" s="70">
        <v>8236.55732</v>
      </c>
      <c r="F26" s="70">
        <v>8236.5654</v>
      </c>
      <c r="G26" s="70">
        <v>8236.5734</v>
      </c>
      <c r="H26" s="70">
        <v>8236.58116</v>
      </c>
      <c r="I26" s="70">
        <v>8236.58884</v>
      </c>
      <c r="J26" s="70">
        <v>8236.5966</v>
      </c>
      <c r="K26" s="70">
        <v>8236.60604</v>
      </c>
      <c r="L26" s="70">
        <v>8236.61572</v>
      </c>
      <c r="M26" s="70">
        <v>8236.6258</v>
      </c>
      <c r="N26" s="70">
        <v>8236.63572</v>
      </c>
      <c r="O26" s="70">
        <v>8236.6458</v>
      </c>
      <c r="P26" s="70">
        <v>8236.65588</v>
      </c>
      <c r="Q26" s="70">
        <v>8236.6662</v>
      </c>
      <c r="R26" s="70">
        <v>8236.67644</v>
      </c>
      <c r="S26" s="70">
        <v>8236.6866</v>
      </c>
      <c r="T26" s="70">
        <v>8236.69644</v>
      </c>
      <c r="U26" s="70">
        <v>8236.70508</v>
      </c>
      <c r="V26" s="70">
        <v>8236.71356</v>
      </c>
      <c r="W26" s="70">
        <v>8236.72204</v>
      </c>
      <c r="X26" s="70">
        <v>8236.73028</v>
      </c>
      <c r="Y26" s="70">
        <v>8236.73868</v>
      </c>
      <c r="Z26" s="70">
        <v>8236.74732</v>
      </c>
      <c r="AA26" s="70">
        <v>8236.7558</v>
      </c>
      <c r="AB26" s="71">
        <v>8236.7642</v>
      </c>
      <c r="AC26" s="72"/>
    </row>
    <row r="27" spans="1:29" ht="11.25">
      <c r="A27" s="95"/>
      <c r="B27" s="98"/>
      <c r="C27" s="69" t="s">
        <v>5</v>
      </c>
      <c r="D27" s="70">
        <v>3848.42124</v>
      </c>
      <c r="E27" s="70">
        <v>3848.42124</v>
      </c>
      <c r="F27" s="70">
        <v>3848.42124</v>
      </c>
      <c r="G27" s="70">
        <v>3848.42124</v>
      </c>
      <c r="H27" s="70">
        <v>3848.42124</v>
      </c>
      <c r="I27" s="70">
        <v>3848.42124</v>
      </c>
      <c r="J27" s="70">
        <v>3848.42124</v>
      </c>
      <c r="K27" s="70">
        <v>3848.42124</v>
      </c>
      <c r="L27" s="70">
        <v>3848.42124</v>
      </c>
      <c r="M27" s="70">
        <v>3848.42124</v>
      </c>
      <c r="N27" s="70">
        <v>3848.42124</v>
      </c>
      <c r="O27" s="70">
        <v>3848.42124</v>
      </c>
      <c r="P27" s="70">
        <v>3848.42124</v>
      </c>
      <c r="Q27" s="70">
        <v>3848.42124</v>
      </c>
      <c r="R27" s="70">
        <v>3848.42124</v>
      </c>
      <c r="S27" s="70">
        <v>3848.42124</v>
      </c>
      <c r="T27" s="70">
        <v>3848.42124</v>
      </c>
      <c r="U27" s="70">
        <v>3848.42124</v>
      </c>
      <c r="V27" s="70">
        <v>3848.42124</v>
      </c>
      <c r="W27" s="70">
        <v>3848.42124</v>
      </c>
      <c r="X27" s="70">
        <v>3848.42124</v>
      </c>
      <c r="Y27" s="70">
        <v>3848.42124</v>
      </c>
      <c r="Z27" s="70">
        <v>3848.42124</v>
      </c>
      <c r="AA27" s="70">
        <v>3848.42124</v>
      </c>
      <c r="AB27" s="70">
        <v>3848.42124</v>
      </c>
      <c r="AC27" s="72"/>
    </row>
    <row r="28" spans="1:29" ht="11.25">
      <c r="A28" s="95"/>
      <c r="B28" s="98"/>
      <c r="C28" s="69" t="s">
        <v>6</v>
      </c>
      <c r="D28" s="73">
        <v>0.032</v>
      </c>
      <c r="E28" s="74">
        <v>0.031</v>
      </c>
      <c r="F28" s="74">
        <v>0.032</v>
      </c>
      <c r="G28" s="74">
        <v>0.033</v>
      </c>
      <c r="H28" s="74">
        <v>0.03</v>
      </c>
      <c r="I28" s="74">
        <v>0.031</v>
      </c>
      <c r="J28" s="74">
        <v>0.032</v>
      </c>
      <c r="K28" s="74">
        <v>0.039</v>
      </c>
      <c r="L28" s="74">
        <v>0.039</v>
      </c>
      <c r="M28" s="74">
        <v>0.04</v>
      </c>
      <c r="N28" s="74">
        <v>0.038</v>
      </c>
      <c r="O28" s="74">
        <v>0.042</v>
      </c>
      <c r="P28" s="74">
        <v>0.042</v>
      </c>
      <c r="Q28" s="74">
        <v>0.039</v>
      </c>
      <c r="R28" s="74">
        <v>0.039</v>
      </c>
      <c r="S28" s="74">
        <v>0.043</v>
      </c>
      <c r="T28" s="74">
        <v>0.035</v>
      </c>
      <c r="U28" s="74">
        <v>0.034</v>
      </c>
      <c r="V28" s="74">
        <v>0.034</v>
      </c>
      <c r="W28" s="74">
        <v>0.033</v>
      </c>
      <c r="X28" s="74">
        <v>0.034</v>
      </c>
      <c r="Y28" s="74">
        <v>0.034</v>
      </c>
      <c r="Z28" s="74">
        <v>0.034</v>
      </c>
      <c r="AA28" s="74">
        <v>0.034</v>
      </c>
      <c r="AB28" s="75">
        <v>0.033</v>
      </c>
      <c r="AC28" s="76">
        <f>AVERAGE(D28:AB28)</f>
        <v>0.03548000000000001</v>
      </c>
    </row>
    <row r="29" spans="1:29" ht="12" thickBot="1">
      <c r="A29" s="96"/>
      <c r="B29" s="99"/>
      <c r="C29" s="77" t="s">
        <v>7</v>
      </c>
      <c r="D29" s="78">
        <v>0.005</v>
      </c>
      <c r="E29" s="74">
        <v>0.008</v>
      </c>
      <c r="F29" s="74">
        <v>0.01</v>
      </c>
      <c r="G29" s="74">
        <v>0.002</v>
      </c>
      <c r="H29" s="74">
        <v>0.007</v>
      </c>
      <c r="I29" s="74">
        <v>0.007</v>
      </c>
      <c r="J29" s="74">
        <v>0.01</v>
      </c>
      <c r="K29" s="74">
        <v>0.008</v>
      </c>
      <c r="L29" s="74">
        <v>0.01</v>
      </c>
      <c r="M29" s="74">
        <v>0.013</v>
      </c>
      <c r="N29" s="74">
        <v>0.009</v>
      </c>
      <c r="O29" s="74">
        <v>0.004</v>
      </c>
      <c r="P29" s="74">
        <v>0.011</v>
      </c>
      <c r="Q29" s="74">
        <v>0.006</v>
      </c>
      <c r="R29" s="74">
        <v>0.006</v>
      </c>
      <c r="S29" s="74">
        <v>0.01</v>
      </c>
      <c r="T29" s="74">
        <v>0.011</v>
      </c>
      <c r="U29" s="74">
        <v>0.009</v>
      </c>
      <c r="V29" s="74">
        <v>0.008</v>
      </c>
      <c r="W29" s="74">
        <v>0.007</v>
      </c>
      <c r="X29" s="74">
        <v>0</v>
      </c>
      <c r="Y29" s="74">
        <v>0.007</v>
      </c>
      <c r="Z29" s="74">
        <v>0.008</v>
      </c>
      <c r="AA29" s="74">
        <v>0.009</v>
      </c>
      <c r="AB29" s="75">
        <v>0.007</v>
      </c>
      <c r="AC29" s="79">
        <f>AVERAGE(D29:AB29)</f>
        <v>0.007680000000000003</v>
      </c>
    </row>
    <row r="30" spans="1:29" ht="11.25">
      <c r="A30" s="94">
        <v>2</v>
      </c>
      <c r="B30" s="97" t="s">
        <v>43</v>
      </c>
      <c r="C30" s="62" t="s">
        <v>2</v>
      </c>
      <c r="D30" s="66">
        <v>10.699</v>
      </c>
      <c r="E30" s="62">
        <v>10.78</v>
      </c>
      <c r="F30" s="63">
        <v>10.876</v>
      </c>
      <c r="G30" s="63">
        <v>10.888</v>
      </c>
      <c r="H30" s="63">
        <v>10.988</v>
      </c>
      <c r="I30" s="63">
        <v>10.902</v>
      </c>
      <c r="J30" s="63">
        <v>10.765</v>
      </c>
      <c r="K30" s="63">
        <v>10.627</v>
      </c>
      <c r="L30" s="63">
        <v>10.587</v>
      </c>
      <c r="M30" s="63">
        <v>10.68</v>
      </c>
      <c r="N30" s="63">
        <v>10.729</v>
      </c>
      <c r="O30" s="63">
        <v>10.635</v>
      </c>
      <c r="P30" s="63">
        <v>10.654</v>
      </c>
      <c r="Q30" s="63">
        <v>10.666</v>
      </c>
      <c r="R30" s="63">
        <v>10.698</v>
      </c>
      <c r="S30" s="63">
        <v>10.679</v>
      </c>
      <c r="T30" s="63">
        <v>10.711</v>
      </c>
      <c r="U30" s="63">
        <v>10.584</v>
      </c>
      <c r="V30" s="63">
        <v>10.719</v>
      </c>
      <c r="W30" s="63">
        <v>10.654</v>
      </c>
      <c r="X30" s="63">
        <v>10.701</v>
      </c>
      <c r="Y30" s="63">
        <v>10.675</v>
      </c>
      <c r="Z30" s="63">
        <v>10.751</v>
      </c>
      <c r="AA30" s="63">
        <v>10.655</v>
      </c>
      <c r="AB30" s="64">
        <v>10.827</v>
      </c>
      <c r="AC30" s="65">
        <f>AVERAGE(D30:AB30)</f>
        <v>10.7252</v>
      </c>
    </row>
    <row r="31" spans="1:29" ht="11.25">
      <c r="A31" s="95"/>
      <c r="B31" s="98"/>
      <c r="C31" s="66" t="s">
        <v>3</v>
      </c>
      <c r="D31" s="66">
        <v>1.2666666666666666</v>
      </c>
      <c r="E31" s="66">
        <v>1.2666666666666666</v>
      </c>
      <c r="F31" s="66">
        <v>1.2666666666666666</v>
      </c>
      <c r="G31" s="66">
        <v>1.2666666666666666</v>
      </c>
      <c r="H31" s="66">
        <v>1.2666666666666666</v>
      </c>
      <c r="I31" s="66">
        <v>1.3</v>
      </c>
      <c r="J31" s="66">
        <v>1.2666666666666666</v>
      </c>
      <c r="K31" s="66">
        <v>1.2666666666666666</v>
      </c>
      <c r="L31" s="66">
        <v>1.2666666666666666</v>
      </c>
      <c r="M31" s="66">
        <v>1.2666666666666666</v>
      </c>
      <c r="N31" s="66">
        <v>1.2666666666666666</v>
      </c>
      <c r="O31" s="66">
        <v>1.2666666666666666</v>
      </c>
      <c r="P31" s="66">
        <v>1.2666666666666666</v>
      </c>
      <c r="Q31" s="66">
        <v>1.2666666666666666</v>
      </c>
      <c r="R31" s="66">
        <v>1.2666666666666666</v>
      </c>
      <c r="S31" s="66">
        <v>1.2666666666666666</v>
      </c>
      <c r="T31" s="66">
        <v>1.2666666666666666</v>
      </c>
      <c r="U31" s="66">
        <v>1.2666666666666666</v>
      </c>
      <c r="V31" s="66">
        <v>1.3</v>
      </c>
      <c r="W31" s="66">
        <v>1.2666666666666666</v>
      </c>
      <c r="X31" s="66">
        <v>1.2666666666666666</v>
      </c>
      <c r="Y31" s="66">
        <v>1.2666666666666666</v>
      </c>
      <c r="Z31" s="66">
        <v>1.2666666666666666</v>
      </c>
      <c r="AA31" s="66">
        <v>1.2666666666666666</v>
      </c>
      <c r="AB31" s="66">
        <f>AVERAGE(1.9,0,1.9)</f>
        <v>1.2666666666666666</v>
      </c>
      <c r="AC31" s="68">
        <f>AVERAGE(D31:AB31)</f>
        <v>1.2693333333333328</v>
      </c>
    </row>
    <row r="32" spans="1:29" ht="11.25">
      <c r="A32" s="95"/>
      <c r="B32" s="98"/>
      <c r="C32" s="69" t="s">
        <v>4</v>
      </c>
      <c r="D32" s="70">
        <v>1028.10085</v>
      </c>
      <c r="E32" s="70">
        <v>1028.10085</v>
      </c>
      <c r="F32" s="70">
        <v>1028.10085</v>
      </c>
      <c r="G32" s="70">
        <v>1028.10085</v>
      </c>
      <c r="H32" s="70">
        <v>1028.10085</v>
      </c>
      <c r="I32" s="70">
        <v>1028.10085</v>
      </c>
      <c r="J32" s="70">
        <v>1028.10085</v>
      </c>
      <c r="K32" s="70">
        <v>1028.10085</v>
      </c>
      <c r="L32" s="70">
        <v>1028.10085</v>
      </c>
      <c r="M32" s="70">
        <v>1028.10085</v>
      </c>
      <c r="N32" s="70">
        <v>1028.10085</v>
      </c>
      <c r="O32" s="70">
        <v>1028.10085</v>
      </c>
      <c r="P32" s="70">
        <v>1028.10085</v>
      </c>
      <c r="Q32" s="70">
        <v>1028.10085</v>
      </c>
      <c r="R32" s="70">
        <v>1028.10085</v>
      </c>
      <c r="S32" s="70">
        <v>1028.10085</v>
      </c>
      <c r="T32" s="70">
        <v>1028.10085</v>
      </c>
      <c r="U32" s="70">
        <v>1028.10085</v>
      </c>
      <c r="V32" s="70">
        <v>1028.10085</v>
      </c>
      <c r="W32" s="70">
        <v>1028.10085</v>
      </c>
      <c r="X32" s="70">
        <v>1028.10085</v>
      </c>
      <c r="Y32" s="70">
        <v>1028.10085</v>
      </c>
      <c r="Z32" s="70">
        <v>1028.10085</v>
      </c>
      <c r="AA32" s="70">
        <v>1028.10085</v>
      </c>
      <c r="AB32" s="71">
        <v>1028.10085</v>
      </c>
      <c r="AC32" s="72"/>
    </row>
    <row r="33" spans="1:29" ht="11.25">
      <c r="A33" s="95"/>
      <c r="B33" s="98"/>
      <c r="C33" s="69" t="s">
        <v>5</v>
      </c>
      <c r="D33" s="70">
        <v>700.83105</v>
      </c>
      <c r="E33" s="70">
        <v>700.83105</v>
      </c>
      <c r="F33" s="70">
        <v>700.83105</v>
      </c>
      <c r="G33" s="70">
        <v>700.83105</v>
      </c>
      <c r="H33" s="70">
        <v>700.83105</v>
      </c>
      <c r="I33" s="70">
        <v>700.83105</v>
      </c>
      <c r="J33" s="70">
        <v>700.83105</v>
      </c>
      <c r="K33" s="70">
        <v>700.83105</v>
      </c>
      <c r="L33" s="70">
        <v>700.83105</v>
      </c>
      <c r="M33" s="70">
        <v>700.83105</v>
      </c>
      <c r="N33" s="70">
        <v>700.83105</v>
      </c>
      <c r="O33" s="70">
        <v>700.83105</v>
      </c>
      <c r="P33" s="70">
        <v>700.83105</v>
      </c>
      <c r="Q33" s="70">
        <v>700.83105</v>
      </c>
      <c r="R33" s="70">
        <v>700.83105</v>
      </c>
      <c r="S33" s="70">
        <v>700.83105</v>
      </c>
      <c r="T33" s="70">
        <v>700.83105</v>
      </c>
      <c r="U33" s="70">
        <v>700.83105</v>
      </c>
      <c r="V33" s="70">
        <v>700.83105</v>
      </c>
      <c r="W33" s="70">
        <v>700.83105</v>
      </c>
      <c r="X33" s="70">
        <v>700.83105</v>
      </c>
      <c r="Y33" s="70">
        <v>700.83105</v>
      </c>
      <c r="Z33" s="70">
        <v>700.83105</v>
      </c>
      <c r="AA33" s="70">
        <v>700.83105</v>
      </c>
      <c r="AB33" s="71">
        <v>700.83105</v>
      </c>
      <c r="AC33" s="72"/>
    </row>
    <row r="34" spans="1:29" ht="11.25">
      <c r="A34" s="95"/>
      <c r="B34" s="98"/>
      <c r="C34" s="69" t="s">
        <v>6</v>
      </c>
      <c r="D34" s="73">
        <v>0</v>
      </c>
      <c r="E34" s="73">
        <v>0</v>
      </c>
      <c r="F34" s="73">
        <v>0</v>
      </c>
      <c r="G34" s="73">
        <v>0</v>
      </c>
      <c r="H34" s="74">
        <v>0.001</v>
      </c>
      <c r="I34" s="74">
        <v>0.001</v>
      </c>
      <c r="J34" s="73">
        <v>0</v>
      </c>
      <c r="K34" s="74">
        <v>0.001</v>
      </c>
      <c r="L34" s="74">
        <v>0.001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4">
        <v>0.001</v>
      </c>
      <c r="U34" s="73">
        <v>0</v>
      </c>
      <c r="V34" s="74">
        <v>0.001</v>
      </c>
      <c r="W34" s="73">
        <v>0</v>
      </c>
      <c r="X34" s="73">
        <v>0</v>
      </c>
      <c r="Y34" s="73">
        <v>0</v>
      </c>
      <c r="Z34" s="74">
        <v>0.001</v>
      </c>
      <c r="AA34" s="73">
        <v>0</v>
      </c>
      <c r="AB34" s="75">
        <v>0</v>
      </c>
      <c r="AC34" s="76">
        <f>AVERAGE(D34:AB34)</f>
        <v>0.00028000000000000003</v>
      </c>
    </row>
    <row r="35" spans="1:29" ht="12" thickBot="1">
      <c r="A35" s="96"/>
      <c r="B35" s="99"/>
      <c r="C35" s="77" t="s">
        <v>7</v>
      </c>
      <c r="D35" s="78">
        <v>0.023</v>
      </c>
      <c r="E35" s="74">
        <v>0.023</v>
      </c>
      <c r="F35" s="74">
        <v>0.024</v>
      </c>
      <c r="G35" s="74">
        <v>0.024</v>
      </c>
      <c r="H35" s="74">
        <v>0.025</v>
      </c>
      <c r="I35" s="74">
        <v>0.024</v>
      </c>
      <c r="J35" s="74">
        <v>0.023</v>
      </c>
      <c r="K35" s="74">
        <v>0.023</v>
      </c>
      <c r="L35" s="74">
        <v>0.023</v>
      </c>
      <c r="M35" s="74">
        <v>0.023</v>
      </c>
      <c r="N35" s="74">
        <v>0.023</v>
      </c>
      <c r="O35" s="74">
        <v>0.023</v>
      </c>
      <c r="P35" s="74">
        <v>0.023</v>
      </c>
      <c r="Q35" s="74">
        <v>0.023</v>
      </c>
      <c r="R35" s="74">
        <v>0.023</v>
      </c>
      <c r="S35" s="74">
        <v>0.023</v>
      </c>
      <c r="T35" s="74">
        <v>0.023</v>
      </c>
      <c r="U35" s="74">
        <v>0.023</v>
      </c>
      <c r="V35" s="74">
        <v>0.023</v>
      </c>
      <c r="W35" s="74">
        <v>0.023</v>
      </c>
      <c r="X35" s="74">
        <v>0.023</v>
      </c>
      <c r="Y35" s="74">
        <v>0.023</v>
      </c>
      <c r="Z35" s="74">
        <v>0.023</v>
      </c>
      <c r="AA35" s="74">
        <v>0.023</v>
      </c>
      <c r="AB35" s="75">
        <v>0.024</v>
      </c>
      <c r="AC35" s="79">
        <f>AVERAGE(D35:AB35)</f>
        <v>0.023240000000000007</v>
      </c>
    </row>
    <row r="36" spans="1:29" ht="11.25">
      <c r="A36" s="94">
        <v>3</v>
      </c>
      <c r="B36" s="97" t="s">
        <v>42</v>
      </c>
      <c r="C36" s="62" t="s">
        <v>2</v>
      </c>
      <c r="D36" s="62">
        <v>10.79</v>
      </c>
      <c r="E36" s="63">
        <v>10.862</v>
      </c>
      <c r="F36" s="63">
        <v>10.976</v>
      </c>
      <c r="G36" s="63">
        <v>10.929</v>
      </c>
      <c r="H36" s="63">
        <v>11.041</v>
      </c>
      <c r="I36" s="63">
        <v>10.987</v>
      </c>
      <c r="J36" s="63">
        <v>10.887</v>
      </c>
      <c r="K36" s="63">
        <v>10.696</v>
      </c>
      <c r="L36" s="63">
        <v>10.613</v>
      </c>
      <c r="M36" s="63">
        <v>10.649</v>
      </c>
      <c r="N36" s="63">
        <v>10.729</v>
      </c>
      <c r="O36" s="63">
        <v>10.661</v>
      </c>
      <c r="P36" s="63">
        <v>10.777</v>
      </c>
      <c r="Q36" s="63">
        <v>10.719</v>
      </c>
      <c r="R36" s="63">
        <v>10.695</v>
      </c>
      <c r="S36" s="63">
        <v>10.751</v>
      </c>
      <c r="T36" s="63">
        <v>10.707</v>
      </c>
      <c r="U36" s="63">
        <v>10.677</v>
      </c>
      <c r="V36" s="63">
        <v>10.755</v>
      </c>
      <c r="W36" s="63">
        <v>10.738</v>
      </c>
      <c r="X36" s="63">
        <v>10.773</v>
      </c>
      <c r="Y36" s="63">
        <v>10.734</v>
      </c>
      <c r="Z36" s="63">
        <v>10.746</v>
      </c>
      <c r="AA36" s="63">
        <v>10.703</v>
      </c>
      <c r="AB36" s="64">
        <v>10.882</v>
      </c>
      <c r="AC36" s="68">
        <f>AVERAGE(D36:AB36)</f>
        <v>10.779079999999999</v>
      </c>
    </row>
    <row r="37" spans="1:29" ht="11.25">
      <c r="A37" s="95"/>
      <c r="B37" s="98"/>
      <c r="C37" s="66" t="s">
        <v>3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8">
        <f>AVERAGE(D37:AB37)</f>
        <v>0</v>
      </c>
    </row>
    <row r="38" spans="1:29" ht="11.25">
      <c r="A38" s="95"/>
      <c r="B38" s="98"/>
      <c r="C38" s="69" t="s">
        <v>4</v>
      </c>
      <c r="D38" s="70">
        <v>6011.46792</v>
      </c>
      <c r="E38" s="70">
        <v>6011.46792</v>
      </c>
      <c r="F38" s="70">
        <v>6011.46792</v>
      </c>
      <c r="G38" s="70">
        <v>6011.46792</v>
      </c>
      <c r="H38" s="70">
        <v>6011.46792</v>
      </c>
      <c r="I38" s="70">
        <v>6011.46792</v>
      </c>
      <c r="J38" s="70">
        <v>6011.46792</v>
      </c>
      <c r="K38" s="70">
        <v>6011.46792</v>
      </c>
      <c r="L38" s="70">
        <v>6011.46792</v>
      </c>
      <c r="M38" s="70">
        <v>6011.46792</v>
      </c>
      <c r="N38" s="70">
        <v>6011.46792</v>
      </c>
      <c r="O38" s="70">
        <v>6011.46792</v>
      </c>
      <c r="P38" s="70">
        <v>6011.46792</v>
      </c>
      <c r="Q38" s="70">
        <v>6011.46792</v>
      </c>
      <c r="R38" s="70">
        <v>6011.46792</v>
      </c>
      <c r="S38" s="70">
        <v>6011.46792</v>
      </c>
      <c r="T38" s="70">
        <v>6011.46792</v>
      </c>
      <c r="U38" s="70">
        <v>6011.46792</v>
      </c>
      <c r="V38" s="70">
        <v>6011.46792</v>
      </c>
      <c r="W38" s="70">
        <v>6011.46792</v>
      </c>
      <c r="X38" s="70">
        <v>6011.46792</v>
      </c>
      <c r="Y38" s="70">
        <v>6011.46792</v>
      </c>
      <c r="Z38" s="70">
        <v>6011.46792</v>
      </c>
      <c r="AA38" s="70">
        <v>6011.46792</v>
      </c>
      <c r="AB38" s="71">
        <v>6011.46792</v>
      </c>
      <c r="AC38" s="72"/>
    </row>
    <row r="39" spans="1:29" ht="11.25">
      <c r="A39" s="95"/>
      <c r="B39" s="98"/>
      <c r="C39" s="69" t="s">
        <v>5</v>
      </c>
      <c r="D39" s="70">
        <v>2192.28552</v>
      </c>
      <c r="E39" s="70">
        <v>2192.28552</v>
      </c>
      <c r="F39" s="70">
        <v>2192.28552</v>
      </c>
      <c r="G39" s="70">
        <v>2192.28552</v>
      </c>
      <c r="H39" s="70">
        <v>2192.28552</v>
      </c>
      <c r="I39" s="70">
        <v>2192.28552</v>
      </c>
      <c r="J39" s="70">
        <v>2192.28552</v>
      </c>
      <c r="K39" s="70">
        <v>2192.28552</v>
      </c>
      <c r="L39" s="70">
        <v>2192.28552</v>
      </c>
      <c r="M39" s="70">
        <v>2192.28552</v>
      </c>
      <c r="N39" s="70">
        <v>2192.28552</v>
      </c>
      <c r="O39" s="70">
        <v>2192.28552</v>
      </c>
      <c r="P39" s="70">
        <v>2192.28552</v>
      </c>
      <c r="Q39" s="70">
        <v>2192.28552</v>
      </c>
      <c r="R39" s="70">
        <v>2192.28552</v>
      </c>
      <c r="S39" s="70">
        <v>2192.28552</v>
      </c>
      <c r="T39" s="70">
        <v>2192.28552</v>
      </c>
      <c r="U39" s="70">
        <v>2192.28552</v>
      </c>
      <c r="V39" s="70">
        <v>2192.28552</v>
      </c>
      <c r="W39" s="70">
        <v>2192.28552</v>
      </c>
      <c r="X39" s="70">
        <v>2192.28552</v>
      </c>
      <c r="Y39" s="70">
        <v>2192.28552</v>
      </c>
      <c r="Z39" s="70">
        <v>2192.28552</v>
      </c>
      <c r="AA39" s="70">
        <v>2192.28552</v>
      </c>
      <c r="AB39" s="71">
        <v>2192.28552</v>
      </c>
      <c r="AC39" s="72"/>
    </row>
    <row r="40" spans="1:29" ht="11.25">
      <c r="A40" s="95"/>
      <c r="B40" s="98"/>
      <c r="C40" s="69" t="s">
        <v>6</v>
      </c>
      <c r="D40" s="73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6">
        <f>AVERAGE(D40:AB40)</f>
        <v>0</v>
      </c>
    </row>
    <row r="41" spans="1:29" ht="12" thickBot="1">
      <c r="A41" s="96"/>
      <c r="B41" s="99"/>
      <c r="C41" s="77" t="s">
        <v>7</v>
      </c>
      <c r="D41" s="78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9">
        <f>AVERAGE(D41:AB41)</f>
        <v>0</v>
      </c>
    </row>
    <row r="42" spans="1:29" ht="11.25">
      <c r="A42" s="94">
        <v>4</v>
      </c>
      <c r="B42" s="97" t="s">
        <v>46</v>
      </c>
      <c r="C42" s="62" t="s">
        <v>2</v>
      </c>
      <c r="D42" s="62">
        <v>10.782</v>
      </c>
      <c r="E42" s="63">
        <v>10.832</v>
      </c>
      <c r="F42" s="63">
        <v>10.948</v>
      </c>
      <c r="G42" s="63">
        <v>10.922</v>
      </c>
      <c r="H42" s="63">
        <v>11.036</v>
      </c>
      <c r="I42" s="63">
        <v>10.967</v>
      </c>
      <c r="J42" s="63">
        <v>10.854</v>
      </c>
      <c r="K42" s="63">
        <v>10.761</v>
      </c>
      <c r="L42" s="63">
        <v>10.636</v>
      </c>
      <c r="M42" s="63">
        <v>10.684</v>
      </c>
      <c r="N42" s="63">
        <v>10.776</v>
      </c>
      <c r="O42" s="63">
        <v>10.674</v>
      </c>
      <c r="P42" s="63">
        <v>10.752</v>
      </c>
      <c r="Q42" s="63">
        <v>10.742</v>
      </c>
      <c r="R42" s="63">
        <v>10.73</v>
      </c>
      <c r="S42" s="63">
        <v>10.754</v>
      </c>
      <c r="T42" s="63">
        <v>10.763</v>
      </c>
      <c r="U42" s="63">
        <v>10.639</v>
      </c>
      <c r="V42" s="63">
        <v>10.739</v>
      </c>
      <c r="W42" s="63">
        <v>10.734</v>
      </c>
      <c r="X42" s="63">
        <v>10.771</v>
      </c>
      <c r="Y42" s="63">
        <v>10.737</v>
      </c>
      <c r="Z42" s="63">
        <v>10.784</v>
      </c>
      <c r="AA42" s="63">
        <v>10.703</v>
      </c>
      <c r="AB42" s="64">
        <v>10.889</v>
      </c>
      <c r="AC42" s="65">
        <f>AVERAGE(D42:AB42)</f>
        <v>10.78436</v>
      </c>
    </row>
    <row r="43" spans="1:29" ht="11.25">
      <c r="A43" s="95"/>
      <c r="B43" s="98"/>
      <c r="C43" s="66" t="s">
        <v>3</v>
      </c>
      <c r="D43" s="66">
        <v>7.35</v>
      </c>
      <c r="E43" s="66">
        <v>7.05</v>
      </c>
      <c r="F43" s="66">
        <v>6.15</v>
      </c>
      <c r="G43" s="66">
        <v>5.75</v>
      </c>
      <c r="H43" s="66">
        <v>6.25</v>
      </c>
      <c r="I43" s="66">
        <v>7.45</v>
      </c>
      <c r="J43" s="66">
        <v>7.75</v>
      </c>
      <c r="K43" s="66">
        <v>9.05</v>
      </c>
      <c r="L43" s="66">
        <v>10.8</v>
      </c>
      <c r="M43" s="66">
        <v>10.85</v>
      </c>
      <c r="N43" s="66">
        <v>11.1</v>
      </c>
      <c r="O43" s="66">
        <v>10.55</v>
      </c>
      <c r="P43" s="66">
        <v>10.6</v>
      </c>
      <c r="Q43" s="66">
        <v>10.5</v>
      </c>
      <c r="R43" s="66">
        <v>9.75</v>
      </c>
      <c r="S43" s="66">
        <v>11.2</v>
      </c>
      <c r="T43" s="66">
        <v>10.45</v>
      </c>
      <c r="U43" s="66">
        <v>11.1</v>
      </c>
      <c r="V43" s="66">
        <v>10.95</v>
      </c>
      <c r="W43" s="66">
        <v>11.75</v>
      </c>
      <c r="X43" s="66">
        <v>13.25</v>
      </c>
      <c r="Y43" s="66">
        <v>12.45</v>
      </c>
      <c r="Z43" s="66">
        <v>9.55</v>
      </c>
      <c r="AA43" s="66">
        <v>8.55</v>
      </c>
      <c r="AB43" s="66">
        <v>7.3</v>
      </c>
      <c r="AC43" s="68">
        <f>AVERAGE(D43:AB43)</f>
        <v>9.499999999999998</v>
      </c>
    </row>
    <row r="44" spans="1:29" ht="11.25">
      <c r="A44" s="95"/>
      <c r="B44" s="98"/>
      <c r="C44" s="69" t="s">
        <v>4</v>
      </c>
      <c r="D44" s="70">
        <v>85.03484</v>
      </c>
      <c r="E44" s="70">
        <v>85.0678</v>
      </c>
      <c r="F44" s="70">
        <v>85.09972</v>
      </c>
      <c r="G44" s="70">
        <v>85.127</v>
      </c>
      <c r="H44" s="70">
        <v>85.1544</v>
      </c>
      <c r="I44" s="70">
        <v>85.18684</v>
      </c>
      <c r="J44" s="70">
        <v>85.22332</v>
      </c>
      <c r="K44" s="70">
        <v>85.26152</v>
      </c>
      <c r="L44" s="70">
        <v>85.30468</v>
      </c>
      <c r="M44" s="70">
        <v>85.35296</v>
      </c>
      <c r="N44" s="70">
        <v>85.40416</v>
      </c>
      <c r="O44" s="70">
        <v>85.45308</v>
      </c>
      <c r="P44" s="70">
        <v>85.50088</v>
      </c>
      <c r="Q44" s="70">
        <v>85.54808</v>
      </c>
      <c r="R44" s="70">
        <v>85.59528</v>
      </c>
      <c r="S44" s="70">
        <v>85.64208</v>
      </c>
      <c r="T44" s="70">
        <v>85.69032</v>
      </c>
      <c r="U44" s="70">
        <v>85.73908</v>
      </c>
      <c r="V44" s="70">
        <v>85.78824</v>
      </c>
      <c r="W44" s="70">
        <v>85.83788</v>
      </c>
      <c r="X44" s="70">
        <v>85.89208</v>
      </c>
      <c r="Y44" s="70">
        <v>85.9502</v>
      </c>
      <c r="Z44" s="70">
        <v>86.0024</v>
      </c>
      <c r="AA44" s="70">
        <v>86.0432</v>
      </c>
      <c r="AB44" s="71">
        <v>86.0794</v>
      </c>
      <c r="AC44" s="72"/>
    </row>
    <row r="45" spans="1:29" ht="11.25">
      <c r="A45" s="95"/>
      <c r="B45" s="98"/>
      <c r="C45" s="69" t="s">
        <v>5</v>
      </c>
      <c r="D45" s="70">
        <v>2.13876</v>
      </c>
      <c r="E45" s="70">
        <v>2.14</v>
      </c>
      <c r="F45" s="70">
        <v>2.141</v>
      </c>
      <c r="G45" s="70">
        <v>2.141</v>
      </c>
      <c r="H45" s="70">
        <v>2.141</v>
      </c>
      <c r="I45" s="70">
        <v>2.141</v>
      </c>
      <c r="J45" s="70">
        <v>2.14124</v>
      </c>
      <c r="K45" s="70">
        <v>2.14192</v>
      </c>
      <c r="L45" s="70">
        <v>2.14236</v>
      </c>
      <c r="M45" s="70">
        <v>2.1436</v>
      </c>
      <c r="N45" s="70">
        <v>2.14584</v>
      </c>
      <c r="O45" s="70">
        <v>2.1468</v>
      </c>
      <c r="P45" s="70">
        <v>2.14924</v>
      </c>
      <c r="Q45" s="70">
        <v>2.15132</v>
      </c>
      <c r="R45" s="70">
        <v>2.153</v>
      </c>
      <c r="S45" s="70">
        <v>2.15444</v>
      </c>
      <c r="T45" s="70">
        <v>2.1564</v>
      </c>
      <c r="U45" s="70">
        <v>2.15864</v>
      </c>
      <c r="V45" s="70">
        <v>2.16048</v>
      </c>
      <c r="W45" s="70">
        <v>2.16236</v>
      </c>
      <c r="X45" s="70">
        <v>2.16336</v>
      </c>
      <c r="Y45" s="70">
        <v>2.16492</v>
      </c>
      <c r="Z45" s="70">
        <v>2.16708</v>
      </c>
      <c r="AA45" s="70">
        <v>2.1684</v>
      </c>
      <c r="AB45" s="70">
        <v>2.17016</v>
      </c>
      <c r="AC45" s="72"/>
    </row>
    <row r="46" spans="1:29" ht="11.25">
      <c r="A46" s="95"/>
      <c r="B46" s="98"/>
      <c r="C46" s="69" t="s">
        <v>6</v>
      </c>
      <c r="D46" s="73">
        <v>0.132</v>
      </c>
      <c r="E46" s="74">
        <v>0.133</v>
      </c>
      <c r="F46" s="74">
        <v>0.11</v>
      </c>
      <c r="G46" s="74">
        <v>0.103</v>
      </c>
      <c r="H46" s="74">
        <v>0.115</v>
      </c>
      <c r="I46" s="74">
        <v>0.141</v>
      </c>
      <c r="J46" s="74">
        <v>0.145</v>
      </c>
      <c r="K46" s="74">
        <v>0.168</v>
      </c>
      <c r="L46" s="74">
        <v>0.195</v>
      </c>
      <c r="M46" s="74">
        <v>0.2</v>
      </c>
      <c r="N46" s="74">
        <v>0.205</v>
      </c>
      <c r="O46" s="74">
        <v>0.194</v>
      </c>
      <c r="P46" s="74">
        <v>0.193</v>
      </c>
      <c r="Q46" s="74">
        <v>0.193</v>
      </c>
      <c r="R46" s="74">
        <v>0.18</v>
      </c>
      <c r="S46" s="74">
        <v>0.2</v>
      </c>
      <c r="T46" s="74">
        <v>0.183</v>
      </c>
      <c r="U46" s="74">
        <v>0.19</v>
      </c>
      <c r="V46" s="74">
        <v>0.192</v>
      </c>
      <c r="W46" s="74">
        <v>0.208</v>
      </c>
      <c r="X46" s="74">
        <v>0.241</v>
      </c>
      <c r="Y46" s="74">
        <v>0.221</v>
      </c>
      <c r="Z46" s="74">
        <v>0.178</v>
      </c>
      <c r="AA46" s="74">
        <v>0.152</v>
      </c>
      <c r="AB46" s="75">
        <v>0.134</v>
      </c>
      <c r="AC46" s="76">
        <f>AVERAGE(D46:AB46)</f>
        <v>0.17224000000000003</v>
      </c>
    </row>
    <row r="47" spans="1:29" ht="12" thickBot="1">
      <c r="A47" s="96"/>
      <c r="B47" s="99"/>
      <c r="C47" s="77" t="s">
        <v>7</v>
      </c>
      <c r="D47" s="78">
        <v>0.003</v>
      </c>
      <c r="E47" s="74">
        <v>0.011</v>
      </c>
      <c r="F47" s="74">
        <v>0.008</v>
      </c>
      <c r="G47" s="74">
        <v>0.011</v>
      </c>
      <c r="H47" s="74">
        <v>0.009</v>
      </c>
      <c r="I47" s="74">
        <v>0.006</v>
      </c>
      <c r="J47" s="74">
        <v>0.004</v>
      </c>
      <c r="K47" s="74">
        <v>0.001</v>
      </c>
      <c r="L47" s="74">
        <v>0.003</v>
      </c>
      <c r="M47" s="74">
        <v>0.003</v>
      </c>
      <c r="N47" s="74">
        <v>0.01</v>
      </c>
      <c r="O47" s="74">
        <v>0.006</v>
      </c>
      <c r="P47" s="74">
        <v>0.012</v>
      </c>
      <c r="Q47" s="74">
        <v>0.003</v>
      </c>
      <c r="R47" s="74">
        <v>0.002</v>
      </c>
      <c r="S47" s="74">
        <v>0.012</v>
      </c>
      <c r="T47" s="74">
        <v>0.008</v>
      </c>
      <c r="U47" s="74">
        <v>0.008</v>
      </c>
      <c r="V47" s="74">
        <v>0.002</v>
      </c>
      <c r="W47" s="74">
        <v>0.005</v>
      </c>
      <c r="X47" s="74">
        <v>0.005</v>
      </c>
      <c r="Y47" s="74">
        <v>0.009</v>
      </c>
      <c r="Z47" s="74">
        <v>0.002</v>
      </c>
      <c r="AA47" s="74">
        <v>0.003</v>
      </c>
      <c r="AB47" s="75">
        <v>0.008</v>
      </c>
      <c r="AC47" s="79">
        <f>AVERAGE(D47:AB47)</f>
        <v>0.006160000000000002</v>
      </c>
    </row>
    <row r="48" spans="1:29" ht="11.25">
      <c r="A48" s="94">
        <v>5</v>
      </c>
      <c r="B48" s="97" t="s">
        <v>47</v>
      </c>
      <c r="C48" s="62" t="s">
        <v>2</v>
      </c>
      <c r="D48" s="62">
        <v>10.725</v>
      </c>
      <c r="E48" s="63">
        <v>10.798</v>
      </c>
      <c r="F48" s="63">
        <v>10.932</v>
      </c>
      <c r="G48" s="63">
        <v>10.863</v>
      </c>
      <c r="H48" s="63">
        <v>11.004</v>
      </c>
      <c r="I48" s="63">
        <v>10.936</v>
      </c>
      <c r="J48" s="63">
        <v>10.795</v>
      </c>
      <c r="K48" s="63">
        <v>10.668</v>
      </c>
      <c r="L48" s="63">
        <v>10.608</v>
      </c>
      <c r="M48" s="63">
        <v>10.66</v>
      </c>
      <c r="N48" s="63">
        <v>10.767</v>
      </c>
      <c r="O48" s="63">
        <v>10.637</v>
      </c>
      <c r="P48" s="63">
        <v>10.696</v>
      </c>
      <c r="Q48" s="63">
        <v>10.71</v>
      </c>
      <c r="R48" s="63">
        <v>10.728</v>
      </c>
      <c r="S48" s="63">
        <v>10.684</v>
      </c>
      <c r="T48" s="63">
        <v>10.716</v>
      </c>
      <c r="U48" s="63">
        <v>10.621</v>
      </c>
      <c r="V48" s="63">
        <v>10.705</v>
      </c>
      <c r="W48" s="63">
        <v>10.682</v>
      </c>
      <c r="X48" s="63">
        <v>10.717</v>
      </c>
      <c r="Y48" s="63">
        <v>10.721</v>
      </c>
      <c r="Z48" s="63">
        <v>10.776</v>
      </c>
      <c r="AA48" s="63">
        <v>10.668</v>
      </c>
      <c r="AB48" s="64">
        <v>10.85</v>
      </c>
      <c r="AC48" s="65">
        <f>AVERAGE(D48:AB48)</f>
        <v>10.746680000000003</v>
      </c>
    </row>
    <row r="49" spans="1:29" ht="11.25">
      <c r="A49" s="95"/>
      <c r="B49" s="98"/>
      <c r="C49" s="66" t="s">
        <v>3</v>
      </c>
      <c r="D49" s="66">
        <v>3.45</v>
      </c>
      <c r="E49" s="66">
        <v>3.1</v>
      </c>
      <c r="F49" s="66">
        <v>3.15</v>
      </c>
      <c r="G49" s="66">
        <v>4.15</v>
      </c>
      <c r="H49" s="66">
        <v>3.95</v>
      </c>
      <c r="I49" s="66">
        <v>4.6</v>
      </c>
      <c r="J49" s="66">
        <v>4.9</v>
      </c>
      <c r="K49" s="66">
        <v>6.5</v>
      </c>
      <c r="L49" s="66">
        <v>5.75</v>
      </c>
      <c r="M49" s="66">
        <v>5.3</v>
      </c>
      <c r="N49" s="66">
        <v>5.8</v>
      </c>
      <c r="O49" s="66">
        <v>6.45</v>
      </c>
      <c r="P49" s="66">
        <v>5.55</v>
      </c>
      <c r="Q49" s="66">
        <v>6</v>
      </c>
      <c r="R49" s="66">
        <v>5.05</v>
      </c>
      <c r="S49" s="66">
        <v>5.65</v>
      </c>
      <c r="T49" s="66">
        <v>4.7</v>
      </c>
      <c r="U49" s="66">
        <v>4.8</v>
      </c>
      <c r="V49" s="66">
        <v>5.15</v>
      </c>
      <c r="W49" s="66">
        <v>4.55</v>
      </c>
      <c r="X49" s="66">
        <v>5.55</v>
      </c>
      <c r="Y49" s="66">
        <v>5.6</v>
      </c>
      <c r="Z49" s="66">
        <v>4.45</v>
      </c>
      <c r="AA49" s="66">
        <v>3.65</v>
      </c>
      <c r="AB49" s="66">
        <f>AVERAGE(3.2,3.4)</f>
        <v>3.3</v>
      </c>
      <c r="AC49" s="68">
        <f>AVERAGE(D49:AB49)</f>
        <v>4.843999999999999</v>
      </c>
    </row>
    <row r="50" spans="1:29" ht="11.25">
      <c r="A50" s="95"/>
      <c r="B50" s="98"/>
      <c r="C50" s="69" t="s">
        <v>4</v>
      </c>
      <c r="D50" s="70">
        <v>2362.06592</v>
      </c>
      <c r="E50" s="70">
        <v>2362.07944</v>
      </c>
      <c r="F50" s="70">
        <v>2362.09212</v>
      </c>
      <c r="G50" s="70">
        <v>2362.10552</v>
      </c>
      <c r="H50" s="70">
        <v>2362.12464</v>
      </c>
      <c r="I50" s="70">
        <v>2362.146</v>
      </c>
      <c r="J50" s="70">
        <v>2362.16804</v>
      </c>
      <c r="K50" s="70">
        <v>2362.19456</v>
      </c>
      <c r="L50" s="70">
        <v>2362.2224</v>
      </c>
      <c r="M50" s="70">
        <v>2362.24696</v>
      </c>
      <c r="N50" s="70">
        <v>2362.27192</v>
      </c>
      <c r="O50" s="70">
        <v>2362.298</v>
      </c>
      <c r="P50" s="70">
        <v>2362.32356</v>
      </c>
      <c r="Q50" s="70">
        <v>2362.34908</v>
      </c>
      <c r="R50" s="70">
        <v>2362.37572</v>
      </c>
      <c r="S50" s="70">
        <v>2362.39924</v>
      </c>
      <c r="T50" s="70">
        <v>2362.42184</v>
      </c>
      <c r="U50" s="70">
        <v>2362.44248</v>
      </c>
      <c r="V50" s="70">
        <v>2362.4634</v>
      </c>
      <c r="W50" s="70">
        <v>2362.48432</v>
      </c>
      <c r="X50" s="70">
        <v>2362.50584</v>
      </c>
      <c r="Y50" s="70">
        <v>2362.52856</v>
      </c>
      <c r="Z50" s="70">
        <v>2362.54788</v>
      </c>
      <c r="AA50" s="70">
        <v>2362.5638</v>
      </c>
      <c r="AB50" s="71">
        <v>2362.5784</v>
      </c>
      <c r="AC50" s="72"/>
    </row>
    <row r="51" spans="1:29" ht="11.25">
      <c r="A51" s="95"/>
      <c r="B51" s="98"/>
      <c r="C51" s="69" t="s">
        <v>5</v>
      </c>
      <c r="D51" s="70">
        <v>77.2492</v>
      </c>
      <c r="E51" s="70">
        <v>77.2492</v>
      </c>
      <c r="F51" s="70">
        <v>77.2492</v>
      </c>
      <c r="G51" s="70">
        <v>77.2492</v>
      </c>
      <c r="H51" s="70">
        <v>77.2492</v>
      </c>
      <c r="I51" s="70">
        <v>77.2492</v>
      </c>
      <c r="J51" s="70">
        <v>77.2492</v>
      </c>
      <c r="K51" s="70">
        <v>77.2492</v>
      </c>
      <c r="L51" s="70">
        <v>77.2492</v>
      </c>
      <c r="M51" s="70">
        <v>77.2492</v>
      </c>
      <c r="N51" s="70">
        <v>77.2492</v>
      </c>
      <c r="O51" s="70">
        <v>77.2492</v>
      </c>
      <c r="P51" s="70">
        <v>77.2492</v>
      </c>
      <c r="Q51" s="70">
        <v>77.2492</v>
      </c>
      <c r="R51" s="70">
        <v>77.2492</v>
      </c>
      <c r="S51" s="70">
        <v>77.2492</v>
      </c>
      <c r="T51" s="70">
        <v>77.2492</v>
      </c>
      <c r="U51" s="70">
        <v>77.2492</v>
      </c>
      <c r="V51" s="70">
        <v>77.2492</v>
      </c>
      <c r="W51" s="70">
        <v>77.2492</v>
      </c>
      <c r="X51" s="70">
        <v>77.2492</v>
      </c>
      <c r="Y51" s="70">
        <v>77.2492</v>
      </c>
      <c r="Z51" s="70">
        <v>77.2492</v>
      </c>
      <c r="AA51" s="70">
        <v>77.2492</v>
      </c>
      <c r="AB51" s="70">
        <v>77.2492</v>
      </c>
      <c r="AC51" s="72"/>
    </row>
    <row r="52" spans="1:29" ht="11.25">
      <c r="A52" s="95"/>
      <c r="B52" s="98"/>
      <c r="C52" s="69" t="s">
        <v>6</v>
      </c>
      <c r="D52" s="73">
        <v>0.051</v>
      </c>
      <c r="E52" s="74">
        <v>0.053</v>
      </c>
      <c r="F52" s="74">
        <v>0.046</v>
      </c>
      <c r="G52" s="74">
        <v>0.076</v>
      </c>
      <c r="H52" s="74">
        <v>0.076</v>
      </c>
      <c r="I52" s="74">
        <v>0.093</v>
      </c>
      <c r="J52" s="74">
        <v>0.09</v>
      </c>
      <c r="K52" s="74">
        <v>0.12</v>
      </c>
      <c r="L52" s="74">
        <v>0.104</v>
      </c>
      <c r="M52" s="74">
        <v>0.093</v>
      </c>
      <c r="N52" s="74">
        <v>0.102</v>
      </c>
      <c r="O52" s="74">
        <v>0.115</v>
      </c>
      <c r="P52" s="74">
        <v>0.098</v>
      </c>
      <c r="Q52" s="74">
        <v>0.109</v>
      </c>
      <c r="R52" s="74">
        <v>0.085</v>
      </c>
      <c r="S52" s="74">
        <v>0.101</v>
      </c>
      <c r="T52" s="74">
        <v>0.078</v>
      </c>
      <c r="U52" s="74">
        <v>0.081</v>
      </c>
      <c r="V52" s="74">
        <v>0.086</v>
      </c>
      <c r="W52" s="74">
        <v>0.085</v>
      </c>
      <c r="X52" s="74">
        <v>0.1</v>
      </c>
      <c r="Y52" s="74">
        <v>0.091</v>
      </c>
      <c r="Z52" s="74">
        <v>0.07</v>
      </c>
      <c r="AA52" s="74">
        <v>0.056</v>
      </c>
      <c r="AB52" s="75">
        <v>0.051</v>
      </c>
      <c r="AC52" s="76">
        <f>AVERAGE(D52:AB52)</f>
        <v>0.08440000000000002</v>
      </c>
    </row>
    <row r="53" spans="1:29" ht="12" thickBot="1">
      <c r="A53" s="96"/>
      <c r="B53" s="99"/>
      <c r="C53" s="77" t="s">
        <v>7</v>
      </c>
      <c r="D53" s="78">
        <v>0.026</v>
      </c>
      <c r="E53" s="74">
        <v>0.028</v>
      </c>
      <c r="F53" s="74">
        <v>0.028</v>
      </c>
      <c r="G53" s="74">
        <v>0.019</v>
      </c>
      <c r="H53" s="74">
        <v>0.028</v>
      </c>
      <c r="I53" s="74">
        <v>0.026</v>
      </c>
      <c r="J53" s="74">
        <v>0.018</v>
      </c>
      <c r="K53" s="74">
        <v>0.019</v>
      </c>
      <c r="L53" s="74">
        <v>0.025</v>
      </c>
      <c r="M53" s="74">
        <v>0.023</v>
      </c>
      <c r="N53" s="74">
        <v>0.029</v>
      </c>
      <c r="O53" s="74">
        <v>0.018</v>
      </c>
      <c r="P53" s="74">
        <v>0.03</v>
      </c>
      <c r="Q53" s="74">
        <v>0.02</v>
      </c>
      <c r="R53" s="74">
        <v>0.025</v>
      </c>
      <c r="S53" s="74">
        <v>0.013</v>
      </c>
      <c r="T53" s="74">
        <v>0.027</v>
      </c>
      <c r="U53" s="74">
        <v>0.024</v>
      </c>
      <c r="V53" s="74">
        <v>0.017</v>
      </c>
      <c r="W53" s="74">
        <v>0.02</v>
      </c>
      <c r="X53" s="74">
        <v>0.018</v>
      </c>
      <c r="Y53" s="74">
        <v>0.02</v>
      </c>
      <c r="Z53" s="74">
        <v>0.017</v>
      </c>
      <c r="AA53" s="74">
        <v>0.025</v>
      </c>
      <c r="AB53" s="75">
        <v>0.022</v>
      </c>
      <c r="AC53" s="79">
        <f>AVERAGE(D53:AB53)</f>
        <v>0.022600000000000006</v>
      </c>
    </row>
    <row r="54" spans="1:29" ht="12" thickBot="1">
      <c r="A54" s="94">
        <v>6</v>
      </c>
      <c r="B54" s="97" t="s">
        <v>41</v>
      </c>
      <c r="C54" s="62" t="s">
        <v>2</v>
      </c>
      <c r="D54" s="62">
        <v>10.697</v>
      </c>
      <c r="E54" s="63">
        <v>10.746</v>
      </c>
      <c r="F54" s="63">
        <v>10.859</v>
      </c>
      <c r="G54" s="63">
        <v>10.842</v>
      </c>
      <c r="H54" s="63">
        <v>10.955</v>
      </c>
      <c r="I54" s="63">
        <v>10.874</v>
      </c>
      <c r="J54" s="63">
        <v>10.745</v>
      </c>
      <c r="K54" s="63">
        <v>10.631</v>
      </c>
      <c r="L54" s="63">
        <v>10.547</v>
      </c>
      <c r="M54" s="63">
        <v>10.607</v>
      </c>
      <c r="N54" s="63">
        <v>10.677</v>
      </c>
      <c r="O54" s="63">
        <v>10.627</v>
      </c>
      <c r="P54" s="63">
        <v>10.666</v>
      </c>
      <c r="Q54" s="63">
        <v>10.648</v>
      </c>
      <c r="R54" s="63">
        <v>10.665</v>
      </c>
      <c r="S54" s="63">
        <v>10.654</v>
      </c>
      <c r="T54" s="63">
        <v>10.658</v>
      </c>
      <c r="U54" s="63">
        <v>10.567</v>
      </c>
      <c r="V54" s="63">
        <v>10.675</v>
      </c>
      <c r="W54" s="63">
        <v>10.645</v>
      </c>
      <c r="X54" s="63">
        <v>10.66</v>
      </c>
      <c r="Y54" s="63">
        <v>10.666</v>
      </c>
      <c r="Z54" s="63">
        <v>10.695</v>
      </c>
      <c r="AA54" s="63">
        <v>10.603</v>
      </c>
      <c r="AB54" s="64">
        <v>10.778</v>
      </c>
      <c r="AC54" s="79">
        <f>AVERAGE(D54:AB54)</f>
        <v>10.69548</v>
      </c>
    </row>
    <row r="55" spans="1:29" ht="12" thickBot="1">
      <c r="A55" s="95"/>
      <c r="B55" s="98"/>
      <c r="C55" s="66" t="s">
        <v>3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79">
        <f>AVERAGE(D55:AB55)</f>
        <v>0</v>
      </c>
    </row>
    <row r="56" spans="1:29" ht="11.25">
      <c r="A56" s="95"/>
      <c r="B56" s="98"/>
      <c r="C56" s="69" t="s">
        <v>4</v>
      </c>
      <c r="D56" s="70">
        <v>292.33628</v>
      </c>
      <c r="E56" s="70">
        <v>292.33628</v>
      </c>
      <c r="F56" s="70">
        <v>292.33628</v>
      </c>
      <c r="G56" s="70">
        <v>292.33628</v>
      </c>
      <c r="H56" s="70">
        <v>292.33628</v>
      </c>
      <c r="I56" s="70">
        <v>292.33628</v>
      </c>
      <c r="J56" s="70">
        <v>292.33628</v>
      </c>
      <c r="K56" s="70">
        <v>292.33628</v>
      </c>
      <c r="L56" s="70">
        <v>292.33628</v>
      </c>
      <c r="M56" s="70">
        <v>292.33628</v>
      </c>
      <c r="N56" s="70">
        <v>292.33628</v>
      </c>
      <c r="O56" s="70">
        <v>292.33628</v>
      </c>
      <c r="P56" s="70">
        <v>292.33628</v>
      </c>
      <c r="Q56" s="70">
        <v>292.33628</v>
      </c>
      <c r="R56" s="70">
        <v>292.33628</v>
      </c>
      <c r="S56" s="70">
        <v>292.33628</v>
      </c>
      <c r="T56" s="70">
        <v>292.33628</v>
      </c>
      <c r="U56" s="70">
        <v>292.33628</v>
      </c>
      <c r="V56" s="70">
        <v>292.33628</v>
      </c>
      <c r="W56" s="70">
        <v>292.33628</v>
      </c>
      <c r="X56" s="70">
        <v>292.33628</v>
      </c>
      <c r="Y56" s="70">
        <v>292.33628</v>
      </c>
      <c r="Z56" s="70">
        <v>292.33628</v>
      </c>
      <c r="AA56" s="70">
        <v>292.33628</v>
      </c>
      <c r="AB56" s="70">
        <v>292.33628</v>
      </c>
      <c r="AC56" s="72"/>
    </row>
    <row r="57" spans="1:29" ht="11.25">
      <c r="A57" s="95"/>
      <c r="B57" s="98"/>
      <c r="C57" s="69" t="s">
        <v>5</v>
      </c>
      <c r="D57" s="70">
        <v>252.88888</v>
      </c>
      <c r="E57" s="70">
        <v>252.88888</v>
      </c>
      <c r="F57" s="70">
        <v>252.88888</v>
      </c>
      <c r="G57" s="70">
        <v>252.88888</v>
      </c>
      <c r="H57" s="70">
        <v>252.88888</v>
      </c>
      <c r="I57" s="70">
        <v>252.88888</v>
      </c>
      <c r="J57" s="70">
        <v>252.88888</v>
      </c>
      <c r="K57" s="70">
        <v>252.88888</v>
      </c>
      <c r="L57" s="70">
        <v>252.88888</v>
      </c>
      <c r="M57" s="70">
        <v>252.88888</v>
      </c>
      <c r="N57" s="70">
        <v>252.88888</v>
      </c>
      <c r="O57" s="70">
        <v>252.88888</v>
      </c>
      <c r="P57" s="70">
        <v>252.88888</v>
      </c>
      <c r="Q57" s="70">
        <v>252.88888</v>
      </c>
      <c r="R57" s="70">
        <v>252.88888</v>
      </c>
      <c r="S57" s="70">
        <v>252.88888</v>
      </c>
      <c r="T57" s="70">
        <v>252.88888</v>
      </c>
      <c r="U57" s="70">
        <v>252.88888</v>
      </c>
      <c r="V57" s="70">
        <v>252.88888</v>
      </c>
      <c r="W57" s="70">
        <v>252.88888</v>
      </c>
      <c r="X57" s="70">
        <v>252.88888</v>
      </c>
      <c r="Y57" s="70">
        <v>252.88888</v>
      </c>
      <c r="Z57" s="70">
        <v>252.88888</v>
      </c>
      <c r="AA57" s="70">
        <v>252.88888</v>
      </c>
      <c r="AB57" s="70">
        <v>252.88888</v>
      </c>
      <c r="AC57" s="72"/>
    </row>
    <row r="58" spans="1:29" ht="12" thickBot="1">
      <c r="A58" s="95"/>
      <c r="B58" s="98"/>
      <c r="C58" s="69" t="s">
        <v>6</v>
      </c>
      <c r="D58" s="73">
        <v>0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0</v>
      </c>
      <c r="AC58" s="79">
        <f>AVERAGE(D58:AB58)</f>
        <v>0</v>
      </c>
    </row>
    <row r="59" spans="1:29" ht="12" thickBot="1">
      <c r="A59" s="96"/>
      <c r="B59" s="99"/>
      <c r="C59" s="77" t="s">
        <v>7</v>
      </c>
      <c r="D59" s="78">
        <v>0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  <c r="R59" s="74">
        <v>0</v>
      </c>
      <c r="S59" s="74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5">
        <v>0</v>
      </c>
      <c r="AC59" s="79">
        <f>AVERAGE(D59:AB59)</f>
        <v>0</v>
      </c>
    </row>
    <row r="60" spans="1:29" ht="12" thickBot="1">
      <c r="A60" s="94">
        <v>7</v>
      </c>
      <c r="B60" s="97" t="s">
        <v>40</v>
      </c>
      <c r="C60" s="62" t="s">
        <v>2</v>
      </c>
      <c r="D60" s="62">
        <v>10.447</v>
      </c>
      <c r="E60" s="63">
        <v>10.517</v>
      </c>
      <c r="F60" s="63">
        <v>10.628</v>
      </c>
      <c r="G60" s="63">
        <v>10.572</v>
      </c>
      <c r="H60" s="63">
        <v>10.673</v>
      </c>
      <c r="I60" s="63">
        <v>10.677</v>
      </c>
      <c r="J60" s="63">
        <v>10.558</v>
      </c>
      <c r="K60" s="63">
        <v>10.355</v>
      </c>
      <c r="L60" s="63">
        <v>10.297</v>
      </c>
      <c r="M60" s="63">
        <v>10.352</v>
      </c>
      <c r="N60" s="63">
        <v>10.439</v>
      </c>
      <c r="O60" s="63">
        <v>10.301</v>
      </c>
      <c r="P60" s="63">
        <v>10.36</v>
      </c>
      <c r="Q60" s="63">
        <v>10.389</v>
      </c>
      <c r="R60" s="63">
        <v>10.335</v>
      </c>
      <c r="S60" s="63">
        <v>10.433</v>
      </c>
      <c r="T60" s="63">
        <v>10.376</v>
      </c>
      <c r="U60" s="63">
        <v>10.347</v>
      </c>
      <c r="V60" s="63">
        <v>10.433</v>
      </c>
      <c r="W60" s="63">
        <v>10.392</v>
      </c>
      <c r="X60" s="63">
        <v>10.437</v>
      </c>
      <c r="Y60" s="63">
        <v>10.43</v>
      </c>
      <c r="Z60" s="63">
        <v>10.43</v>
      </c>
      <c r="AA60" s="63">
        <v>10.375</v>
      </c>
      <c r="AB60" s="64">
        <v>10.541</v>
      </c>
      <c r="AC60" s="79">
        <f>AVERAGE(D60:AB60)</f>
        <v>10.443760000000003</v>
      </c>
    </row>
    <row r="61" spans="1:29" ht="12" thickBot="1">
      <c r="A61" s="95"/>
      <c r="B61" s="98"/>
      <c r="C61" s="66" t="s">
        <v>3</v>
      </c>
      <c r="D61" s="66">
        <v>1.4</v>
      </c>
      <c r="E61" s="66">
        <v>1.35</v>
      </c>
      <c r="F61" s="66">
        <v>1.3</v>
      </c>
      <c r="G61" s="66">
        <v>1.2</v>
      </c>
      <c r="H61" s="66">
        <v>1.35</v>
      </c>
      <c r="I61" s="66">
        <v>1.25</v>
      </c>
      <c r="J61" s="66">
        <v>2</v>
      </c>
      <c r="K61" s="66">
        <v>1.9</v>
      </c>
      <c r="L61" s="66">
        <v>1.9</v>
      </c>
      <c r="M61" s="66">
        <v>2.15</v>
      </c>
      <c r="N61" s="66">
        <v>2.05</v>
      </c>
      <c r="O61" s="66">
        <v>1.45</v>
      </c>
      <c r="P61" s="66">
        <v>1.5</v>
      </c>
      <c r="Q61" s="66">
        <v>1.5</v>
      </c>
      <c r="R61" s="66">
        <v>1.45</v>
      </c>
      <c r="S61" s="66">
        <v>1.55</v>
      </c>
      <c r="T61" s="66">
        <v>1.15</v>
      </c>
      <c r="U61" s="66">
        <v>1.15</v>
      </c>
      <c r="V61" s="66">
        <v>1.25</v>
      </c>
      <c r="W61" s="66">
        <v>1.3</v>
      </c>
      <c r="X61" s="66">
        <v>1.3</v>
      </c>
      <c r="Y61" s="66">
        <v>1.55</v>
      </c>
      <c r="Z61" s="66">
        <v>1.35</v>
      </c>
      <c r="AA61" s="66">
        <v>1.5</v>
      </c>
      <c r="AB61" s="66">
        <v>1.25</v>
      </c>
      <c r="AC61" s="79">
        <f>AVERAGE(D61:AB61)</f>
        <v>1.484</v>
      </c>
    </row>
    <row r="62" spans="1:29" ht="11.25">
      <c r="A62" s="95"/>
      <c r="B62" s="98"/>
      <c r="C62" s="69" t="s">
        <v>4</v>
      </c>
      <c r="D62" s="70">
        <v>3649.70352</v>
      </c>
      <c r="E62" s="70">
        <v>3649.7112</v>
      </c>
      <c r="F62" s="70">
        <v>3649.71872</v>
      </c>
      <c r="G62" s="70">
        <v>3649.72624</v>
      </c>
      <c r="H62" s="70">
        <v>3649.733</v>
      </c>
      <c r="I62" s="70">
        <v>3649.74004</v>
      </c>
      <c r="J62" s="70">
        <v>3649.75984</v>
      </c>
      <c r="K62" s="70">
        <v>3649.7776</v>
      </c>
      <c r="L62" s="70">
        <v>3649.79444</v>
      </c>
      <c r="M62" s="70">
        <v>3649.81364</v>
      </c>
      <c r="N62" s="70">
        <v>3649.83284</v>
      </c>
      <c r="O62" s="70">
        <v>3649.85224</v>
      </c>
      <c r="P62" s="70">
        <v>3649.86404</v>
      </c>
      <c r="Q62" s="70">
        <v>3649.87652</v>
      </c>
      <c r="R62" s="70">
        <v>3649.88832</v>
      </c>
      <c r="S62" s="70">
        <v>3649.90072</v>
      </c>
      <c r="T62" s="70">
        <v>3649.9074</v>
      </c>
      <c r="U62" s="70">
        <v>3649.9136</v>
      </c>
      <c r="V62" s="70">
        <v>3649.92128</v>
      </c>
      <c r="W62" s="70">
        <v>3649.92896</v>
      </c>
      <c r="X62" s="70">
        <v>3649.93616</v>
      </c>
      <c r="Y62" s="70">
        <v>3649.94532</v>
      </c>
      <c r="Z62" s="70">
        <v>3649.95348</v>
      </c>
      <c r="AA62" s="70">
        <v>3649.961</v>
      </c>
      <c r="AB62" s="70">
        <v>3649.96832</v>
      </c>
      <c r="AC62" s="72"/>
    </row>
    <row r="63" spans="1:29" ht="11.25">
      <c r="A63" s="95"/>
      <c r="B63" s="98"/>
      <c r="C63" s="69" t="s">
        <v>5</v>
      </c>
      <c r="D63" s="70">
        <v>1268.3692</v>
      </c>
      <c r="E63" s="70">
        <v>1268.37564</v>
      </c>
      <c r="F63" s="70">
        <v>1268.38212</v>
      </c>
      <c r="G63" s="70">
        <v>1268.38876</v>
      </c>
      <c r="H63" s="70">
        <v>1268.39548</v>
      </c>
      <c r="I63" s="70">
        <v>1268.40228</v>
      </c>
      <c r="J63" s="70">
        <v>1268.4086</v>
      </c>
      <c r="K63" s="70">
        <v>1268.415</v>
      </c>
      <c r="L63" s="70">
        <v>1268.42072</v>
      </c>
      <c r="M63" s="70">
        <v>1268.42652</v>
      </c>
      <c r="N63" s="70">
        <v>1268.43252</v>
      </c>
      <c r="O63" s="70">
        <v>1268.4384</v>
      </c>
      <c r="P63" s="70">
        <v>1268.444</v>
      </c>
      <c r="Q63" s="70">
        <v>1268.4502</v>
      </c>
      <c r="R63" s="70">
        <v>1268.4558</v>
      </c>
      <c r="S63" s="70">
        <v>1268.46188</v>
      </c>
      <c r="T63" s="70">
        <v>1268.4682</v>
      </c>
      <c r="U63" s="70">
        <v>1268.47504</v>
      </c>
      <c r="V63" s="70">
        <v>1268.48108</v>
      </c>
      <c r="W63" s="70">
        <v>1268.48704</v>
      </c>
      <c r="X63" s="70">
        <v>1268.49304</v>
      </c>
      <c r="Y63" s="70">
        <v>1268.49976</v>
      </c>
      <c r="Z63" s="70">
        <v>1268.50616</v>
      </c>
      <c r="AA63" s="70">
        <v>1268.51284</v>
      </c>
      <c r="AB63" s="70">
        <v>1268.51976</v>
      </c>
      <c r="AC63" s="72"/>
    </row>
    <row r="64" spans="1:29" ht="12" thickBot="1">
      <c r="A64" s="95"/>
      <c r="B64" s="98"/>
      <c r="C64" s="69" t="s">
        <v>6</v>
      </c>
      <c r="D64" s="73">
        <v>0.017</v>
      </c>
      <c r="E64" s="74">
        <v>0.015</v>
      </c>
      <c r="F64" s="74">
        <v>0.015</v>
      </c>
      <c r="G64" s="74">
        <v>0.013</v>
      </c>
      <c r="H64" s="74">
        <v>0.014</v>
      </c>
      <c r="I64" s="74">
        <v>0.013</v>
      </c>
      <c r="J64" s="74">
        <v>0.035</v>
      </c>
      <c r="K64" s="74">
        <v>0.033</v>
      </c>
      <c r="L64" s="74">
        <v>0.033</v>
      </c>
      <c r="M64" s="74">
        <v>0.037</v>
      </c>
      <c r="N64" s="74">
        <v>0.033</v>
      </c>
      <c r="O64" s="74">
        <v>0.026</v>
      </c>
      <c r="P64" s="74">
        <v>0.025</v>
      </c>
      <c r="Q64" s="74">
        <v>0.024</v>
      </c>
      <c r="R64" s="74">
        <v>0.023</v>
      </c>
      <c r="S64" s="74">
        <v>0.026</v>
      </c>
      <c r="T64" s="74">
        <v>0.011</v>
      </c>
      <c r="U64" s="74">
        <v>0.013</v>
      </c>
      <c r="V64" s="74">
        <v>0.015</v>
      </c>
      <c r="W64" s="74">
        <v>0.014</v>
      </c>
      <c r="X64" s="74">
        <v>0.015</v>
      </c>
      <c r="Y64" s="74">
        <v>0.019</v>
      </c>
      <c r="Z64" s="74">
        <v>0.014</v>
      </c>
      <c r="AA64" s="74">
        <v>0.016</v>
      </c>
      <c r="AB64" s="75">
        <v>0.013</v>
      </c>
      <c r="AC64" s="79">
        <f>AVERAGE(D64:AB64)</f>
        <v>0.02048000000000001</v>
      </c>
    </row>
    <row r="65" spans="1:29" ht="12" thickBot="1">
      <c r="A65" s="96"/>
      <c r="B65" s="99"/>
      <c r="C65" s="77" t="s">
        <v>7</v>
      </c>
      <c r="D65" s="78">
        <v>0.013</v>
      </c>
      <c r="E65" s="74">
        <v>0.013</v>
      </c>
      <c r="F65" s="74">
        <v>0.013</v>
      </c>
      <c r="G65" s="74">
        <v>0.014</v>
      </c>
      <c r="H65" s="74">
        <v>0.015</v>
      </c>
      <c r="I65" s="74">
        <v>0.012</v>
      </c>
      <c r="J65" s="74">
        <v>0.011</v>
      </c>
      <c r="K65" s="74">
        <v>0.01</v>
      </c>
      <c r="L65" s="74">
        <v>0.012</v>
      </c>
      <c r="M65" s="74">
        <v>0.009</v>
      </c>
      <c r="N65" s="74">
        <v>0.015</v>
      </c>
      <c r="O65" s="74">
        <v>0.011</v>
      </c>
      <c r="P65" s="74">
        <v>0.01</v>
      </c>
      <c r="Q65" s="74">
        <v>0.012</v>
      </c>
      <c r="R65" s="74">
        <v>0.013</v>
      </c>
      <c r="S65" s="74">
        <v>0.014</v>
      </c>
      <c r="T65" s="74">
        <v>0.013</v>
      </c>
      <c r="U65" s="74">
        <v>0.011</v>
      </c>
      <c r="V65" s="74">
        <v>0.01</v>
      </c>
      <c r="W65" s="74">
        <v>0.017</v>
      </c>
      <c r="X65" s="74">
        <v>0.011</v>
      </c>
      <c r="Y65" s="74">
        <v>0.015</v>
      </c>
      <c r="Z65" s="74">
        <v>0.018</v>
      </c>
      <c r="AA65" s="74">
        <v>0.013</v>
      </c>
      <c r="AB65" s="75">
        <v>0.015</v>
      </c>
      <c r="AC65" s="79">
        <f>AVERAGE(D65:AB65)</f>
        <v>0.012800000000000004</v>
      </c>
    </row>
    <row r="66" spans="1:29" ht="11.25">
      <c r="A66" s="94">
        <v>8</v>
      </c>
      <c r="B66" s="97" t="s">
        <v>39</v>
      </c>
      <c r="C66" s="62" t="s">
        <v>2</v>
      </c>
      <c r="D66" s="62">
        <v>10.769</v>
      </c>
      <c r="E66" s="63">
        <v>10.813</v>
      </c>
      <c r="F66" s="63">
        <v>10.963</v>
      </c>
      <c r="G66" s="63">
        <v>10.923</v>
      </c>
      <c r="H66" s="63">
        <v>11.027</v>
      </c>
      <c r="I66" s="63">
        <v>10.968</v>
      </c>
      <c r="J66" s="63">
        <v>10.825</v>
      </c>
      <c r="K66" s="63">
        <v>10.734</v>
      </c>
      <c r="L66" s="63">
        <v>10.625</v>
      </c>
      <c r="M66" s="63">
        <v>10.689</v>
      </c>
      <c r="N66" s="63">
        <v>10.797</v>
      </c>
      <c r="O66" s="63">
        <v>10.693</v>
      </c>
      <c r="P66" s="63">
        <v>10.74</v>
      </c>
      <c r="Q66" s="63">
        <v>10.748</v>
      </c>
      <c r="R66" s="63">
        <v>10.733</v>
      </c>
      <c r="S66" s="63">
        <v>10.732</v>
      </c>
      <c r="T66" s="63">
        <v>10.764</v>
      </c>
      <c r="U66" s="63">
        <v>10.654</v>
      </c>
      <c r="V66" s="63">
        <v>10.75</v>
      </c>
      <c r="W66" s="63">
        <v>10.729</v>
      </c>
      <c r="X66" s="63">
        <v>10.74</v>
      </c>
      <c r="Y66" s="63">
        <v>10.716</v>
      </c>
      <c r="Z66" s="63">
        <v>10.787</v>
      </c>
      <c r="AA66" s="63">
        <v>10.71</v>
      </c>
      <c r="AB66" s="64">
        <v>10.882</v>
      </c>
      <c r="AC66" s="65">
        <f>AVERAGE(D66:AB66)</f>
        <v>10.780440000000004</v>
      </c>
    </row>
    <row r="67" spans="1:29" ht="11.25">
      <c r="A67" s="95"/>
      <c r="B67" s="98"/>
      <c r="C67" s="66" t="s">
        <v>3</v>
      </c>
      <c r="D67" s="66">
        <v>23.8</v>
      </c>
      <c r="E67" s="66">
        <v>22.65</v>
      </c>
      <c r="F67" s="66">
        <v>21.35</v>
      </c>
      <c r="G67" s="66">
        <v>20.45</v>
      </c>
      <c r="H67" s="66">
        <v>20.25</v>
      </c>
      <c r="I67" s="66">
        <v>11.85</v>
      </c>
      <c r="J67" s="66">
        <v>20.55</v>
      </c>
      <c r="K67" s="66">
        <v>24.65</v>
      </c>
      <c r="L67" s="66">
        <v>13.9</v>
      </c>
      <c r="M67" s="66">
        <v>23.85</v>
      </c>
      <c r="N67" s="66">
        <v>11.05</v>
      </c>
      <c r="O67" s="66">
        <v>22.4</v>
      </c>
      <c r="P67" s="66">
        <v>23.8</v>
      </c>
      <c r="Q67" s="66">
        <v>21.5</v>
      </c>
      <c r="R67" s="66">
        <v>22.9</v>
      </c>
      <c r="S67" s="66">
        <v>21.9</v>
      </c>
      <c r="T67" s="66">
        <v>22.35</v>
      </c>
      <c r="U67" s="66">
        <v>11.7</v>
      </c>
      <c r="V67" s="66">
        <v>23.05</v>
      </c>
      <c r="W67" s="66">
        <v>21.75</v>
      </c>
      <c r="X67" s="66">
        <v>21.8</v>
      </c>
      <c r="Y67" s="66">
        <v>23</v>
      </c>
      <c r="Z67" s="66">
        <v>21.5</v>
      </c>
      <c r="AA67" s="66">
        <v>20.9</v>
      </c>
      <c r="AB67" s="66">
        <f>AVERAGE(24.9,23.2)</f>
        <v>24.049999999999997</v>
      </c>
      <c r="AC67" s="68">
        <f>AVERAGE(D67:AB67)</f>
        <v>20.677999999999997</v>
      </c>
    </row>
    <row r="68" spans="1:29" ht="11.25">
      <c r="A68" s="95"/>
      <c r="B68" s="98"/>
      <c r="C68" s="69" t="s">
        <v>4</v>
      </c>
      <c r="D68" s="70">
        <v>7262.10048</v>
      </c>
      <c r="E68" s="70">
        <v>7262.19928</v>
      </c>
      <c r="F68" s="70">
        <v>7262.30364</v>
      </c>
      <c r="G68" s="70">
        <v>7262.40136</v>
      </c>
      <c r="H68" s="70">
        <v>7262.50224</v>
      </c>
      <c r="I68" s="70">
        <v>7262.60116</v>
      </c>
      <c r="J68" s="70">
        <v>7262.6598</v>
      </c>
      <c r="K68" s="70">
        <v>7262.77504</v>
      </c>
      <c r="L68" s="70">
        <v>7262.8968</v>
      </c>
      <c r="M68" s="70">
        <v>7262.98644</v>
      </c>
      <c r="N68" s="70">
        <v>7263.06768</v>
      </c>
      <c r="O68" s="70">
        <v>7263.12176</v>
      </c>
      <c r="P68" s="70">
        <v>7263.22632</v>
      </c>
      <c r="Q68" s="70">
        <v>7263.33048</v>
      </c>
      <c r="R68" s="70">
        <v>7263.43392</v>
      </c>
      <c r="S68" s="70">
        <v>7263.53676</v>
      </c>
      <c r="T68" s="70">
        <v>7263.63668</v>
      </c>
      <c r="U68" s="70">
        <v>7263.7322</v>
      </c>
      <c r="V68" s="70">
        <v>7263.78752</v>
      </c>
      <c r="W68" s="70">
        <v>7263.89192</v>
      </c>
      <c r="X68" s="70">
        <v>7263.99712</v>
      </c>
      <c r="Y68" s="70">
        <v>7264.10076</v>
      </c>
      <c r="Z68" s="70">
        <v>7264.20352</v>
      </c>
      <c r="AA68" s="70">
        <v>7264.26208</v>
      </c>
      <c r="AB68" s="71">
        <v>7264.36576</v>
      </c>
      <c r="AC68" s="72"/>
    </row>
    <row r="69" spans="1:29" ht="11.25">
      <c r="A69" s="95"/>
      <c r="B69" s="98"/>
      <c r="C69" s="69" t="s">
        <v>5</v>
      </c>
      <c r="D69" s="73">
        <v>1855.81272</v>
      </c>
      <c r="E69" s="70">
        <v>1855.83672</v>
      </c>
      <c r="F69" s="70">
        <v>1855.85924</v>
      </c>
      <c r="G69" s="70">
        <v>1855.8816</v>
      </c>
      <c r="H69" s="70">
        <v>1855.9056</v>
      </c>
      <c r="I69" s="70">
        <v>1855.9324</v>
      </c>
      <c r="J69" s="70">
        <v>1855.95096</v>
      </c>
      <c r="K69" s="70">
        <v>1855.9788</v>
      </c>
      <c r="L69" s="70">
        <v>1856.0096</v>
      </c>
      <c r="M69" s="70">
        <v>1856.03772</v>
      </c>
      <c r="N69" s="70">
        <v>1856.06176</v>
      </c>
      <c r="O69" s="70">
        <v>1856.07596</v>
      </c>
      <c r="P69" s="70">
        <v>1856.09864</v>
      </c>
      <c r="Q69" s="70">
        <v>1856.12312</v>
      </c>
      <c r="R69" s="70">
        <v>1856.1472</v>
      </c>
      <c r="S69" s="70">
        <v>1856.16972</v>
      </c>
      <c r="T69" s="70">
        <v>1856.19176</v>
      </c>
      <c r="U69" s="70">
        <v>1856.21184</v>
      </c>
      <c r="V69" s="70">
        <v>1856.22312</v>
      </c>
      <c r="W69" s="70">
        <v>1856.24572</v>
      </c>
      <c r="X69" s="70">
        <v>1856.27144</v>
      </c>
      <c r="Y69" s="70">
        <v>1856.30012</v>
      </c>
      <c r="Z69" s="70">
        <v>1856.32444</v>
      </c>
      <c r="AA69" s="70">
        <v>1856.33436</v>
      </c>
      <c r="AB69" s="71">
        <v>1856.36108</v>
      </c>
      <c r="AC69" s="72"/>
    </row>
    <row r="70" spans="1:29" ht="11.25">
      <c r="A70" s="95"/>
      <c r="B70" s="98"/>
      <c r="C70" s="69" t="s">
        <v>6</v>
      </c>
      <c r="D70" s="73">
        <v>0.433</v>
      </c>
      <c r="E70" s="74">
        <v>0.412</v>
      </c>
      <c r="F70" s="74">
        <v>0.388</v>
      </c>
      <c r="G70" s="74">
        <v>0.385</v>
      </c>
      <c r="H70" s="74">
        <v>0.389</v>
      </c>
      <c r="I70" s="74">
        <v>0.214</v>
      </c>
      <c r="J70" s="74">
        <v>0.42</v>
      </c>
      <c r="K70" s="74">
        <v>0.497</v>
      </c>
      <c r="L70" s="74">
        <v>0.24</v>
      </c>
      <c r="M70" s="74">
        <v>0.456</v>
      </c>
      <c r="N70" s="74">
        <v>0.199</v>
      </c>
      <c r="O70" s="74">
        <v>0.398</v>
      </c>
      <c r="P70" s="74">
        <v>0.429</v>
      </c>
      <c r="Q70" s="74">
        <v>0.397</v>
      </c>
      <c r="R70" s="74">
        <v>0.419</v>
      </c>
      <c r="S70" s="74">
        <v>0.403</v>
      </c>
      <c r="T70" s="74">
        <v>0.405</v>
      </c>
      <c r="U70" s="74">
        <v>0.213</v>
      </c>
      <c r="V70" s="74">
        <v>0.395</v>
      </c>
      <c r="W70" s="74">
        <v>0.437</v>
      </c>
      <c r="X70" s="74">
        <v>0.404</v>
      </c>
      <c r="Y70" s="74">
        <v>0.439</v>
      </c>
      <c r="Z70" s="74">
        <v>0.415</v>
      </c>
      <c r="AA70" s="74">
        <v>0.294</v>
      </c>
      <c r="AB70" s="75">
        <v>0.432</v>
      </c>
      <c r="AC70" s="76">
        <f>AVERAGE(D70:AB70)</f>
        <v>0.38051999999999997</v>
      </c>
    </row>
    <row r="71" spans="1:29" ht="12" thickBot="1">
      <c r="A71" s="96"/>
      <c r="B71" s="99"/>
      <c r="C71" s="77" t="s">
        <v>7</v>
      </c>
      <c r="D71" s="78">
        <v>0.049</v>
      </c>
      <c r="E71" s="74">
        <v>0.056</v>
      </c>
      <c r="F71" s="74">
        <v>0.098</v>
      </c>
      <c r="G71" s="74">
        <v>0.074</v>
      </c>
      <c r="H71" s="74">
        <v>0.076</v>
      </c>
      <c r="I71" s="74">
        <v>0.048</v>
      </c>
      <c r="J71" s="74">
        <v>0.142</v>
      </c>
      <c r="K71" s="74">
        <v>0.084</v>
      </c>
      <c r="L71" s="74">
        <v>0.078</v>
      </c>
      <c r="M71" s="74">
        <v>0.098</v>
      </c>
      <c r="N71" s="74">
        <v>0.052</v>
      </c>
      <c r="O71" s="74">
        <v>0.062</v>
      </c>
      <c r="P71" s="74">
        <v>0.087</v>
      </c>
      <c r="Q71" s="74">
        <v>0.107</v>
      </c>
      <c r="R71" s="74">
        <v>0.066</v>
      </c>
      <c r="S71" s="74">
        <v>0.083</v>
      </c>
      <c r="T71" s="74">
        <v>0.069</v>
      </c>
      <c r="U71" s="74">
        <v>0.037</v>
      </c>
      <c r="V71" s="74">
        <v>0.283</v>
      </c>
      <c r="W71" s="74">
        <v>0.17</v>
      </c>
      <c r="X71" s="74">
        <v>0.147</v>
      </c>
      <c r="Y71" s="74">
        <v>0.113</v>
      </c>
      <c r="Z71" s="74">
        <v>0.092</v>
      </c>
      <c r="AA71" s="74">
        <v>0.286</v>
      </c>
      <c r="AB71" s="75">
        <v>0.089</v>
      </c>
      <c r="AC71" s="79">
        <f>AVERAGE(D71:AB71)</f>
        <v>0.10183999999999999</v>
      </c>
    </row>
    <row r="72" spans="1:29" ht="11.25">
      <c r="A72" s="94">
        <v>9</v>
      </c>
      <c r="B72" s="97" t="s">
        <v>38</v>
      </c>
      <c r="C72" s="62" t="s">
        <v>2</v>
      </c>
      <c r="D72" s="62">
        <v>10.799</v>
      </c>
      <c r="E72" s="63">
        <v>10.858</v>
      </c>
      <c r="F72" s="63">
        <v>10.952</v>
      </c>
      <c r="G72" s="63">
        <v>10.918</v>
      </c>
      <c r="H72" s="63">
        <v>11.057</v>
      </c>
      <c r="I72" s="63">
        <v>10.949</v>
      </c>
      <c r="J72" s="63">
        <v>10.863</v>
      </c>
      <c r="K72" s="63">
        <v>10.738</v>
      </c>
      <c r="L72" s="63">
        <v>10.655</v>
      </c>
      <c r="M72" s="63">
        <v>10.706</v>
      </c>
      <c r="N72" s="63">
        <v>10.796</v>
      </c>
      <c r="O72" s="63">
        <v>10.662</v>
      </c>
      <c r="P72" s="63">
        <v>10.738</v>
      </c>
      <c r="Q72" s="63">
        <v>10.729</v>
      </c>
      <c r="R72" s="63">
        <v>10.741</v>
      </c>
      <c r="S72" s="63">
        <v>10.754</v>
      </c>
      <c r="T72" s="63">
        <v>10.756</v>
      </c>
      <c r="U72" s="63">
        <v>10.662</v>
      </c>
      <c r="V72" s="63">
        <v>10.769</v>
      </c>
      <c r="W72" s="63">
        <v>10.742</v>
      </c>
      <c r="X72" s="63">
        <v>10.803</v>
      </c>
      <c r="Y72" s="63">
        <v>10.769</v>
      </c>
      <c r="Z72" s="63">
        <v>10.796</v>
      </c>
      <c r="AA72" s="63">
        <v>10.723</v>
      </c>
      <c r="AB72" s="64">
        <v>10.901</v>
      </c>
      <c r="AC72" s="65">
        <f>AVERAGE(D72:AB72)</f>
        <v>10.79344</v>
      </c>
    </row>
    <row r="73" spans="1:29" ht="11.25">
      <c r="A73" s="95"/>
      <c r="B73" s="98"/>
      <c r="C73" s="66" t="s">
        <v>3</v>
      </c>
      <c r="D73" s="66">
        <v>25</v>
      </c>
      <c r="E73" s="66">
        <v>27.35</v>
      </c>
      <c r="F73" s="66">
        <v>28.85</v>
      </c>
      <c r="G73" s="66">
        <v>28.5</v>
      </c>
      <c r="H73" s="66">
        <v>10.4</v>
      </c>
      <c r="I73" s="66">
        <v>26.15</v>
      </c>
      <c r="J73" s="66">
        <v>12.55</v>
      </c>
      <c r="K73" s="66">
        <v>29.4</v>
      </c>
      <c r="L73" s="66">
        <v>27.95</v>
      </c>
      <c r="M73" s="66">
        <v>11.15</v>
      </c>
      <c r="N73" s="66">
        <v>10.05</v>
      </c>
      <c r="O73" s="66">
        <v>27.05</v>
      </c>
      <c r="P73" s="66">
        <v>27.9</v>
      </c>
      <c r="Q73" s="66">
        <v>9.45</v>
      </c>
      <c r="R73" s="66">
        <v>26.15</v>
      </c>
      <c r="S73" s="66">
        <v>27.1</v>
      </c>
      <c r="T73" s="66">
        <v>10.65</v>
      </c>
      <c r="U73" s="66">
        <v>9.75</v>
      </c>
      <c r="V73" s="66">
        <v>25.2</v>
      </c>
      <c r="W73" s="66">
        <v>28.05</v>
      </c>
      <c r="X73" s="66">
        <v>26.8</v>
      </c>
      <c r="Y73" s="66">
        <v>11.55</v>
      </c>
      <c r="Z73" s="66">
        <v>10.65</v>
      </c>
      <c r="AA73" s="66">
        <v>10</v>
      </c>
      <c r="AB73" s="66">
        <f>AVERAGE(25.2,27.2)</f>
        <v>26.2</v>
      </c>
      <c r="AC73" s="68">
        <f>AVERAGE(D73:AB73)</f>
        <v>20.554000000000002</v>
      </c>
    </row>
    <row r="74" spans="1:29" ht="11.25">
      <c r="A74" s="95"/>
      <c r="B74" s="98"/>
      <c r="C74" s="69" t="s">
        <v>4</v>
      </c>
      <c r="D74" s="70">
        <v>5596.80404</v>
      </c>
      <c r="E74" s="70">
        <v>5596.91892</v>
      </c>
      <c r="F74" s="70">
        <v>5597.03444</v>
      </c>
      <c r="G74" s="70">
        <v>5597.12964</v>
      </c>
      <c r="H74" s="70">
        <v>5597.21964</v>
      </c>
      <c r="I74" s="70">
        <v>5597.31764</v>
      </c>
      <c r="J74" s="70">
        <v>5597.41864</v>
      </c>
      <c r="K74" s="70">
        <v>5597.51756</v>
      </c>
      <c r="L74" s="70">
        <v>5597.61352</v>
      </c>
      <c r="M74" s="70">
        <v>5597.73508</v>
      </c>
      <c r="N74" s="70">
        <v>5597.78496</v>
      </c>
      <c r="O74" s="70">
        <v>5597.82752</v>
      </c>
      <c r="P74" s="70">
        <v>5597.94632</v>
      </c>
      <c r="Q74" s="70">
        <v>5598.01712</v>
      </c>
      <c r="R74" s="70">
        <v>5598.07912</v>
      </c>
      <c r="S74" s="70">
        <v>5598.16472</v>
      </c>
      <c r="T74" s="70">
        <v>5598.2322</v>
      </c>
      <c r="U74" s="70">
        <v>5598.27696</v>
      </c>
      <c r="V74" s="70">
        <v>5598.32052</v>
      </c>
      <c r="W74" s="70">
        <v>5598.43156</v>
      </c>
      <c r="X74" s="70">
        <v>5598.53872</v>
      </c>
      <c r="Y74" s="70">
        <v>5598.62016</v>
      </c>
      <c r="Z74" s="70">
        <v>5598.66864</v>
      </c>
      <c r="AA74" s="70">
        <v>5598.71468</v>
      </c>
      <c r="AB74" s="71">
        <v>5598.82456</v>
      </c>
      <c r="AC74" s="72"/>
    </row>
    <row r="75" spans="1:29" ht="11.25">
      <c r="A75" s="95"/>
      <c r="B75" s="98"/>
      <c r="C75" s="69" t="s">
        <v>5</v>
      </c>
      <c r="D75" s="70">
        <v>1195.43172</v>
      </c>
      <c r="E75" s="70">
        <v>1195.47012</v>
      </c>
      <c r="F75" s="70">
        <v>1195.50888</v>
      </c>
      <c r="G75" s="70">
        <v>1195.54004</v>
      </c>
      <c r="H75" s="70">
        <v>1195.57016</v>
      </c>
      <c r="I75" s="70">
        <v>1195.60496</v>
      </c>
      <c r="J75" s="70">
        <v>1195.64168</v>
      </c>
      <c r="K75" s="70">
        <v>1195.67432</v>
      </c>
      <c r="L75" s="70">
        <v>1195.70612</v>
      </c>
      <c r="M75" s="70">
        <v>1195.74476</v>
      </c>
      <c r="N75" s="70">
        <v>1195.76228</v>
      </c>
      <c r="O75" s="70">
        <v>1195.78128</v>
      </c>
      <c r="P75" s="70">
        <v>1195.82324</v>
      </c>
      <c r="Q75" s="70">
        <v>1195.84512</v>
      </c>
      <c r="R75" s="70">
        <v>1195.86784</v>
      </c>
      <c r="S75" s="70">
        <v>1195.89896</v>
      </c>
      <c r="T75" s="70">
        <v>1195.92136</v>
      </c>
      <c r="U75" s="70">
        <v>1195.93668</v>
      </c>
      <c r="V75" s="70">
        <v>1195.94772</v>
      </c>
      <c r="W75" s="70">
        <v>1195.98244</v>
      </c>
      <c r="X75" s="70">
        <v>1196.0192</v>
      </c>
      <c r="Y75" s="70">
        <v>1196.04632</v>
      </c>
      <c r="Z75" s="70">
        <v>1196.06256</v>
      </c>
      <c r="AA75" s="70">
        <v>1196.07652</v>
      </c>
      <c r="AB75" s="71">
        <v>1196.11696</v>
      </c>
      <c r="AC75" s="72"/>
    </row>
    <row r="76" spans="1:29" ht="11.25">
      <c r="A76" s="95"/>
      <c r="B76" s="98"/>
      <c r="C76" s="69" t="s">
        <v>6</v>
      </c>
      <c r="D76" s="73">
        <v>0.446</v>
      </c>
      <c r="E76" s="74">
        <v>0.484</v>
      </c>
      <c r="F76" s="74">
        <v>0.501</v>
      </c>
      <c r="G76" s="74">
        <v>0.512</v>
      </c>
      <c r="H76" s="74">
        <v>0.183</v>
      </c>
      <c r="I76" s="74">
        <v>0.467</v>
      </c>
      <c r="J76" s="74">
        <v>0.214</v>
      </c>
      <c r="K76" s="74">
        <v>0.516</v>
      </c>
      <c r="L76" s="74">
        <v>0.502</v>
      </c>
      <c r="M76" s="74">
        <v>0.192</v>
      </c>
      <c r="N76" s="74">
        <v>0.168</v>
      </c>
      <c r="O76" s="74">
        <v>0.469</v>
      </c>
      <c r="P76" s="74">
        <v>0.493</v>
      </c>
      <c r="Q76" s="74">
        <v>0.168</v>
      </c>
      <c r="R76" s="74">
        <v>0.473</v>
      </c>
      <c r="S76" s="74">
        <v>0.478</v>
      </c>
      <c r="T76" s="74">
        <v>0.185</v>
      </c>
      <c r="U76" s="74">
        <v>0.187</v>
      </c>
      <c r="V76" s="74">
        <v>0.224</v>
      </c>
      <c r="W76" s="74">
        <v>0.469</v>
      </c>
      <c r="X76" s="74">
        <v>0.48</v>
      </c>
      <c r="Y76" s="74">
        <v>0.204</v>
      </c>
      <c r="Z76" s="74">
        <v>0.191</v>
      </c>
      <c r="AA76" s="74">
        <v>0.169</v>
      </c>
      <c r="AB76" s="75">
        <v>0.465</v>
      </c>
      <c r="AC76" s="76">
        <f>AVERAGE(D76:AB76)</f>
        <v>0.35360000000000014</v>
      </c>
    </row>
    <row r="77" spans="1:29" ht="12" thickBot="1">
      <c r="A77" s="96"/>
      <c r="B77" s="99"/>
      <c r="C77" s="77" t="s">
        <v>7</v>
      </c>
      <c r="D77" s="78">
        <v>0.15</v>
      </c>
      <c r="E77" s="74">
        <v>0.151</v>
      </c>
      <c r="F77" s="74">
        <v>0.153</v>
      </c>
      <c r="G77" s="74">
        <v>0.18</v>
      </c>
      <c r="H77" s="74">
        <v>0.057</v>
      </c>
      <c r="I77" s="74">
        <v>0.161</v>
      </c>
      <c r="J77" s="74">
        <v>0.056</v>
      </c>
      <c r="K77" s="74">
        <v>0.208</v>
      </c>
      <c r="L77" s="74">
        <v>0.173</v>
      </c>
      <c r="M77" s="74">
        <v>0.031</v>
      </c>
      <c r="N77" s="74">
        <v>0.072</v>
      </c>
      <c r="O77" s="74">
        <v>0.146</v>
      </c>
      <c r="P77" s="74">
        <v>0.154</v>
      </c>
      <c r="Q77" s="74">
        <v>0.041</v>
      </c>
      <c r="R77" s="74">
        <v>0.202</v>
      </c>
      <c r="S77" s="74">
        <v>0.218</v>
      </c>
      <c r="T77" s="74">
        <v>0.082</v>
      </c>
      <c r="U77" s="74">
        <v>0.075</v>
      </c>
      <c r="V77" s="74">
        <v>0.497</v>
      </c>
      <c r="W77" s="74">
        <v>0.162</v>
      </c>
      <c r="X77" s="74">
        <v>0.192</v>
      </c>
      <c r="Y77" s="74">
        <v>0.06</v>
      </c>
      <c r="Z77" s="74">
        <v>0.038</v>
      </c>
      <c r="AA77" s="74">
        <v>0.049</v>
      </c>
      <c r="AB77" s="75">
        <v>0.189</v>
      </c>
      <c r="AC77" s="79">
        <f>AVERAGE(D77:AB77)</f>
        <v>0.13988</v>
      </c>
    </row>
    <row r="78" spans="1:29" ht="11.25">
      <c r="A78" s="94">
        <v>10</v>
      </c>
      <c r="B78" s="97" t="s">
        <v>45</v>
      </c>
      <c r="C78" s="62" t="s">
        <v>2</v>
      </c>
      <c r="D78" s="62">
        <v>10.791</v>
      </c>
      <c r="E78" s="63">
        <v>10.849</v>
      </c>
      <c r="F78" s="63">
        <v>10.956</v>
      </c>
      <c r="G78" s="63">
        <v>10.959</v>
      </c>
      <c r="H78" s="63">
        <v>11.051</v>
      </c>
      <c r="I78" s="63">
        <v>11.021</v>
      </c>
      <c r="J78" s="63">
        <v>10.903</v>
      </c>
      <c r="K78" s="63">
        <v>10.729</v>
      </c>
      <c r="L78" s="63">
        <v>10.629</v>
      </c>
      <c r="M78" s="63">
        <v>10.724</v>
      </c>
      <c r="N78" s="63">
        <v>10.776</v>
      </c>
      <c r="O78" s="63">
        <v>10.702</v>
      </c>
      <c r="P78" s="63">
        <v>10.764</v>
      </c>
      <c r="Q78" s="63">
        <v>10.752</v>
      </c>
      <c r="R78" s="63">
        <v>10.711</v>
      </c>
      <c r="S78" s="63">
        <v>10.793</v>
      </c>
      <c r="T78" s="63">
        <v>10.773</v>
      </c>
      <c r="U78" s="63">
        <v>10.694</v>
      </c>
      <c r="V78" s="63">
        <v>10.73</v>
      </c>
      <c r="W78" s="63">
        <v>10.681</v>
      </c>
      <c r="X78" s="63">
        <v>10.773</v>
      </c>
      <c r="Y78" s="63">
        <v>10.79</v>
      </c>
      <c r="Z78" s="63">
        <v>10.732</v>
      </c>
      <c r="AA78" s="63">
        <v>10.717</v>
      </c>
      <c r="AB78" s="64">
        <v>10.93</v>
      </c>
      <c r="AC78" s="65">
        <f>AVERAGE(D78:AB78)</f>
        <v>10.797200000000002</v>
      </c>
    </row>
    <row r="79" spans="1:29" ht="11.25">
      <c r="A79" s="95"/>
      <c r="B79" s="98"/>
      <c r="C79" s="66" t="s">
        <v>3</v>
      </c>
      <c r="D79" s="66">
        <v>0.4</v>
      </c>
      <c r="E79" s="66">
        <v>0.4666666666666666</v>
      </c>
      <c r="F79" s="66">
        <v>0.5</v>
      </c>
      <c r="G79" s="66">
        <v>0.4666666666666666</v>
      </c>
      <c r="H79" s="66">
        <v>0.5</v>
      </c>
      <c r="I79" s="66">
        <v>0.4666666666666666</v>
      </c>
      <c r="J79" s="66">
        <v>0.4</v>
      </c>
      <c r="K79" s="66">
        <v>0.5333333333333333</v>
      </c>
      <c r="L79" s="66">
        <v>0.4</v>
      </c>
      <c r="M79" s="66">
        <v>0.4666666666666666</v>
      </c>
      <c r="N79" s="66">
        <v>0.4666666666666666</v>
      </c>
      <c r="O79" s="66">
        <v>0.4</v>
      </c>
      <c r="P79" s="66">
        <v>0.43333333333333335</v>
      </c>
      <c r="Q79" s="66">
        <v>0.5</v>
      </c>
      <c r="R79" s="66">
        <v>0.5666666666666667</v>
      </c>
      <c r="S79" s="66">
        <v>0.46666666666666673</v>
      </c>
      <c r="T79" s="66">
        <v>0.43333333333333335</v>
      </c>
      <c r="U79" s="66">
        <v>0.3666666666666667</v>
      </c>
      <c r="V79" s="66">
        <v>0.4</v>
      </c>
      <c r="W79" s="66">
        <v>0.43333333333333335</v>
      </c>
      <c r="X79" s="66">
        <v>0.3666666666666667</v>
      </c>
      <c r="Y79" s="66">
        <v>0.4</v>
      </c>
      <c r="Z79" s="66">
        <v>0.4</v>
      </c>
      <c r="AA79" s="66">
        <v>0.4</v>
      </c>
      <c r="AB79" s="66">
        <f>AVERAGE(0.6,0.4,0.4)</f>
        <v>0.4666666666666666</v>
      </c>
      <c r="AC79" s="68">
        <f>AVERAGE(D79:AB79)</f>
        <v>0.4440000000000001</v>
      </c>
    </row>
    <row r="80" spans="1:29" ht="11.25">
      <c r="A80" s="95"/>
      <c r="B80" s="98"/>
      <c r="C80" s="69" t="s">
        <v>4</v>
      </c>
      <c r="D80" s="70">
        <v>8328.55908</v>
      </c>
      <c r="E80" s="70">
        <v>8328.5614</v>
      </c>
      <c r="F80" s="70">
        <v>8328.56388</v>
      </c>
      <c r="G80" s="70">
        <v>8328.5662</v>
      </c>
      <c r="H80" s="70">
        <v>8328.56844</v>
      </c>
      <c r="I80" s="70">
        <v>8328.57092</v>
      </c>
      <c r="J80" s="70">
        <v>8328.57324</v>
      </c>
      <c r="K80" s="70">
        <v>8328.57588</v>
      </c>
      <c r="L80" s="70">
        <v>8328.57876</v>
      </c>
      <c r="M80" s="70">
        <v>8328.58172</v>
      </c>
      <c r="N80" s="70">
        <v>8328.58532</v>
      </c>
      <c r="O80" s="70">
        <v>8328.5882</v>
      </c>
      <c r="P80" s="70">
        <v>8328.59076</v>
      </c>
      <c r="Q80" s="70">
        <v>8328.59372</v>
      </c>
      <c r="R80" s="70">
        <v>8328.59652</v>
      </c>
      <c r="S80" s="70">
        <v>8328.59972</v>
      </c>
      <c r="T80" s="70">
        <v>8328.60244</v>
      </c>
      <c r="U80" s="70">
        <v>8328.60476</v>
      </c>
      <c r="V80" s="70">
        <v>8328.60684</v>
      </c>
      <c r="W80" s="70">
        <v>8328.60892</v>
      </c>
      <c r="X80" s="70">
        <v>8328.61076</v>
      </c>
      <c r="Y80" s="70">
        <v>8328.61276</v>
      </c>
      <c r="Z80" s="70">
        <v>8328.61476</v>
      </c>
      <c r="AA80" s="70">
        <v>8328.61692</v>
      </c>
      <c r="AB80" s="70">
        <v>8328.61924</v>
      </c>
      <c r="AC80" s="72"/>
    </row>
    <row r="81" spans="1:29" ht="11.25">
      <c r="A81" s="95"/>
      <c r="B81" s="98"/>
      <c r="C81" s="69" t="s">
        <v>5</v>
      </c>
      <c r="D81" s="70">
        <v>3402.1874</v>
      </c>
      <c r="E81" s="70">
        <v>3402.18868</v>
      </c>
      <c r="F81" s="70">
        <v>3402.19004</v>
      </c>
      <c r="G81" s="70">
        <v>3402.19156</v>
      </c>
      <c r="H81" s="70">
        <v>3402.19316</v>
      </c>
      <c r="I81" s="70">
        <v>3402.19492</v>
      </c>
      <c r="J81" s="70">
        <v>3402.19652</v>
      </c>
      <c r="K81" s="70">
        <v>3402.19796</v>
      </c>
      <c r="L81" s="70">
        <v>3402.199</v>
      </c>
      <c r="M81" s="70">
        <v>3402.20004</v>
      </c>
      <c r="N81" s="70">
        <v>3402.20132</v>
      </c>
      <c r="O81" s="70">
        <v>3402.20228</v>
      </c>
      <c r="P81" s="70">
        <v>3402.2034</v>
      </c>
      <c r="Q81" s="70">
        <v>3402.2058</v>
      </c>
      <c r="R81" s="70">
        <v>3402.20772</v>
      </c>
      <c r="S81" s="70">
        <v>3402.20892</v>
      </c>
      <c r="T81" s="70">
        <v>3402.20988</v>
      </c>
      <c r="U81" s="70">
        <v>3402.21084</v>
      </c>
      <c r="V81" s="70">
        <v>3402.21188</v>
      </c>
      <c r="W81" s="70">
        <v>3402.21316</v>
      </c>
      <c r="X81" s="70">
        <v>3402.21412</v>
      </c>
      <c r="Y81" s="70">
        <v>3402.21532</v>
      </c>
      <c r="Z81" s="70">
        <v>3402.21636</v>
      </c>
      <c r="AA81" s="70">
        <v>3402.21748</v>
      </c>
      <c r="AB81" s="70">
        <v>3402.21868</v>
      </c>
      <c r="AC81" s="72"/>
    </row>
    <row r="82" spans="1:29" ht="11.25">
      <c r="A82" s="95"/>
      <c r="B82" s="98"/>
      <c r="C82" s="69" t="s">
        <v>6</v>
      </c>
      <c r="D82" s="73">
        <v>0.005</v>
      </c>
      <c r="E82" s="73">
        <v>0.005</v>
      </c>
      <c r="F82" s="73">
        <v>0.006</v>
      </c>
      <c r="G82" s="73">
        <v>0.004</v>
      </c>
      <c r="H82" s="73">
        <v>0.004</v>
      </c>
      <c r="I82" s="73">
        <v>0.005</v>
      </c>
      <c r="J82" s="73">
        <v>0.004</v>
      </c>
      <c r="K82" s="74">
        <v>0.007</v>
      </c>
      <c r="L82" s="74">
        <v>0.005</v>
      </c>
      <c r="M82" s="74">
        <v>0.006</v>
      </c>
      <c r="N82" s="74">
        <v>0.005</v>
      </c>
      <c r="O82" s="74">
        <v>0.004</v>
      </c>
      <c r="P82" s="74">
        <v>0.005</v>
      </c>
      <c r="Q82" s="74">
        <v>0.006</v>
      </c>
      <c r="R82" s="74">
        <v>0.007</v>
      </c>
      <c r="S82" s="74">
        <v>0.007</v>
      </c>
      <c r="T82" s="74">
        <v>0.004</v>
      </c>
      <c r="U82" s="74">
        <v>0.004</v>
      </c>
      <c r="V82" s="74">
        <v>0.004</v>
      </c>
      <c r="W82" s="74">
        <v>0.005</v>
      </c>
      <c r="X82" s="74">
        <v>0.004</v>
      </c>
      <c r="Y82" s="74">
        <v>0.004</v>
      </c>
      <c r="Z82" s="74">
        <v>0.004</v>
      </c>
      <c r="AA82" s="74">
        <v>0.004</v>
      </c>
      <c r="AB82" s="75">
        <v>0.005</v>
      </c>
      <c r="AC82" s="76">
        <f>AVERAGE(D82:AB82)</f>
        <v>0.0049200000000000025</v>
      </c>
    </row>
    <row r="83" spans="1:29" ht="12" thickBot="1">
      <c r="A83" s="96"/>
      <c r="B83" s="99"/>
      <c r="C83" s="77" t="s">
        <v>7</v>
      </c>
      <c r="D83" s="78">
        <v>0.002</v>
      </c>
      <c r="E83" s="78">
        <v>0.003</v>
      </c>
      <c r="F83" s="78">
        <v>0.003</v>
      </c>
      <c r="G83" s="78">
        <v>0.003</v>
      </c>
      <c r="H83" s="78">
        <v>0.004</v>
      </c>
      <c r="I83" s="78">
        <v>0.003</v>
      </c>
      <c r="J83" s="78">
        <v>0.002</v>
      </c>
      <c r="K83" s="74">
        <v>0.002</v>
      </c>
      <c r="L83" s="74">
        <v>0.002</v>
      </c>
      <c r="M83" s="74">
        <v>0.002</v>
      </c>
      <c r="N83" s="74">
        <v>0.002</v>
      </c>
      <c r="O83" s="74">
        <v>0.002</v>
      </c>
      <c r="P83" s="74">
        <v>0.002</v>
      </c>
      <c r="Q83" s="74">
        <v>0.002</v>
      </c>
      <c r="R83" s="74">
        <v>0.008</v>
      </c>
      <c r="S83" s="74">
        <v>0.002</v>
      </c>
      <c r="T83" s="74">
        <v>0.002</v>
      </c>
      <c r="U83" s="74">
        <v>0.002</v>
      </c>
      <c r="V83" s="74">
        <v>0.002</v>
      </c>
      <c r="W83" s="74">
        <v>0.002</v>
      </c>
      <c r="X83" s="74">
        <v>0.002</v>
      </c>
      <c r="Y83" s="74">
        <v>0.002</v>
      </c>
      <c r="Z83" s="74">
        <v>0.002</v>
      </c>
      <c r="AA83" s="74">
        <v>0.002</v>
      </c>
      <c r="AB83" s="75">
        <v>0.003</v>
      </c>
      <c r="AC83" s="79">
        <f>AVERAGE(D83:AB83)</f>
        <v>0.002520000000000001</v>
      </c>
    </row>
    <row r="84" spans="1:29" ht="11.25">
      <c r="A84" s="94">
        <v>11</v>
      </c>
      <c r="B84" s="97" t="s">
        <v>27</v>
      </c>
      <c r="C84" s="62" t="s">
        <v>2</v>
      </c>
      <c r="D84" s="62">
        <v>10.818</v>
      </c>
      <c r="E84" s="63">
        <v>10.821</v>
      </c>
      <c r="F84" s="63">
        <v>10.966</v>
      </c>
      <c r="G84" s="63">
        <v>10.934</v>
      </c>
      <c r="H84" s="63">
        <v>11.017</v>
      </c>
      <c r="I84" s="63">
        <v>11.01</v>
      </c>
      <c r="J84" s="63">
        <v>10.891</v>
      </c>
      <c r="K84" s="63">
        <v>10.709</v>
      </c>
      <c r="L84" s="63">
        <v>10.638</v>
      </c>
      <c r="M84" s="63">
        <v>10.722</v>
      </c>
      <c r="N84" s="63">
        <v>10.78</v>
      </c>
      <c r="O84" s="63">
        <v>10.679</v>
      </c>
      <c r="P84" s="63">
        <v>10.722</v>
      </c>
      <c r="Q84" s="63">
        <v>10.737</v>
      </c>
      <c r="R84" s="63">
        <v>10.708</v>
      </c>
      <c r="S84" s="63">
        <v>10.783</v>
      </c>
      <c r="T84" s="63">
        <v>10.747</v>
      </c>
      <c r="U84" s="63">
        <v>10.686</v>
      </c>
      <c r="V84" s="63">
        <v>10.715</v>
      </c>
      <c r="W84" s="63">
        <v>10.705</v>
      </c>
      <c r="X84" s="63">
        <v>10.772</v>
      </c>
      <c r="Y84" s="63">
        <v>10.764</v>
      </c>
      <c r="Z84" s="63">
        <v>10.769</v>
      </c>
      <c r="AA84" s="63">
        <v>10.713</v>
      </c>
      <c r="AB84" s="64">
        <v>10.888</v>
      </c>
      <c r="AC84" s="65">
        <f>AVERAGE(D84:AB84)</f>
        <v>10.78776</v>
      </c>
    </row>
    <row r="85" spans="1:29" ht="11.25">
      <c r="A85" s="95"/>
      <c r="B85" s="98"/>
      <c r="C85" s="66" t="s">
        <v>3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0</v>
      </c>
      <c r="Y85" s="66">
        <v>0</v>
      </c>
      <c r="Z85" s="66">
        <v>0</v>
      </c>
      <c r="AA85" s="66">
        <v>0</v>
      </c>
      <c r="AB85" s="66">
        <v>0</v>
      </c>
      <c r="AC85" s="68">
        <f>AVERAGE(D85:AB85)</f>
        <v>0</v>
      </c>
    </row>
    <row r="86" spans="1:29" ht="11.25">
      <c r="A86" s="95"/>
      <c r="B86" s="98"/>
      <c r="C86" s="69" t="s">
        <v>4</v>
      </c>
      <c r="D86" s="70">
        <v>1208.10308</v>
      </c>
      <c r="E86" s="70">
        <v>1208.10308</v>
      </c>
      <c r="F86" s="70">
        <v>1208.10308</v>
      </c>
      <c r="G86" s="70">
        <v>1208.10308</v>
      </c>
      <c r="H86" s="70">
        <v>1208.10308</v>
      </c>
      <c r="I86" s="70">
        <v>1208.10308</v>
      </c>
      <c r="J86" s="70">
        <v>1208.10308</v>
      </c>
      <c r="K86" s="70">
        <v>1208.10308</v>
      </c>
      <c r="L86" s="70">
        <v>1208.10308</v>
      </c>
      <c r="M86" s="70">
        <v>1208.10308</v>
      </c>
      <c r="N86" s="70">
        <v>1208.10308</v>
      </c>
      <c r="O86" s="70">
        <v>1208.10308</v>
      </c>
      <c r="P86" s="70">
        <v>1208.10308</v>
      </c>
      <c r="Q86" s="70">
        <v>1208.10308</v>
      </c>
      <c r="R86" s="70">
        <v>1208.10308</v>
      </c>
      <c r="S86" s="70">
        <v>1208.10308</v>
      </c>
      <c r="T86" s="70">
        <v>1208.10308</v>
      </c>
      <c r="U86" s="70">
        <v>1208.10308</v>
      </c>
      <c r="V86" s="70">
        <v>1208.10308</v>
      </c>
      <c r="W86" s="70">
        <v>1208.10308</v>
      </c>
      <c r="X86" s="70">
        <v>1208.10308</v>
      </c>
      <c r="Y86" s="70">
        <v>1208.10308</v>
      </c>
      <c r="Z86" s="70">
        <v>1208.10308</v>
      </c>
      <c r="AA86" s="70">
        <v>1208.10308</v>
      </c>
      <c r="AB86" s="70">
        <v>1208.10308</v>
      </c>
      <c r="AC86" s="72"/>
    </row>
    <row r="87" spans="1:29" ht="11.25">
      <c r="A87" s="95"/>
      <c r="B87" s="98"/>
      <c r="C87" s="69" t="s">
        <v>5</v>
      </c>
      <c r="D87" s="70">
        <v>492.0976</v>
      </c>
      <c r="E87" s="70">
        <v>492.0976</v>
      </c>
      <c r="F87" s="70">
        <v>492.0976</v>
      </c>
      <c r="G87" s="70">
        <v>492.0976</v>
      </c>
      <c r="H87" s="70">
        <v>492.0976</v>
      </c>
      <c r="I87" s="70">
        <v>492.0976</v>
      </c>
      <c r="J87" s="70">
        <v>492.0976</v>
      </c>
      <c r="K87" s="70">
        <v>492.0976</v>
      </c>
      <c r="L87" s="70">
        <v>492.0976</v>
      </c>
      <c r="M87" s="70">
        <v>492.0976</v>
      </c>
      <c r="N87" s="70">
        <v>492.0976</v>
      </c>
      <c r="O87" s="70">
        <v>492.0976</v>
      </c>
      <c r="P87" s="70">
        <v>492.0976</v>
      </c>
      <c r="Q87" s="70">
        <v>492.0976</v>
      </c>
      <c r="R87" s="70">
        <v>492.0976</v>
      </c>
      <c r="S87" s="70">
        <v>492.0976</v>
      </c>
      <c r="T87" s="70">
        <v>492.0976</v>
      </c>
      <c r="U87" s="70">
        <v>492.0976</v>
      </c>
      <c r="V87" s="70">
        <v>492.0976</v>
      </c>
      <c r="W87" s="70">
        <v>492.0976</v>
      </c>
      <c r="X87" s="70">
        <v>492.0976</v>
      </c>
      <c r="Y87" s="70">
        <v>492.0976</v>
      </c>
      <c r="Z87" s="70">
        <v>492.0976</v>
      </c>
      <c r="AA87" s="70">
        <v>492.0976</v>
      </c>
      <c r="AB87" s="70">
        <v>492.0976</v>
      </c>
      <c r="AC87" s="72"/>
    </row>
    <row r="88" spans="1:29" ht="11.25">
      <c r="A88" s="95"/>
      <c r="B88" s="98"/>
      <c r="C88" s="69" t="s">
        <v>6</v>
      </c>
      <c r="D88" s="73">
        <v>0</v>
      </c>
      <c r="E88" s="73">
        <v>0</v>
      </c>
      <c r="F88" s="73">
        <v>0</v>
      </c>
      <c r="G88" s="73">
        <v>0</v>
      </c>
      <c r="H88" s="73">
        <v>0</v>
      </c>
      <c r="I88" s="73">
        <v>0</v>
      </c>
      <c r="J88" s="73">
        <v>0</v>
      </c>
      <c r="K88" s="73">
        <v>0</v>
      </c>
      <c r="L88" s="73">
        <v>0</v>
      </c>
      <c r="M88" s="73">
        <v>0</v>
      </c>
      <c r="N88" s="73">
        <v>0</v>
      </c>
      <c r="O88" s="73">
        <v>0</v>
      </c>
      <c r="P88" s="73">
        <v>0</v>
      </c>
      <c r="Q88" s="73">
        <v>0</v>
      </c>
      <c r="R88" s="73">
        <v>0</v>
      </c>
      <c r="S88" s="73">
        <v>0</v>
      </c>
      <c r="T88" s="73">
        <v>0</v>
      </c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6">
        <f>AVERAGE(D88:AB88)</f>
        <v>0</v>
      </c>
    </row>
    <row r="89" spans="1:29" ht="12" thickBot="1">
      <c r="A89" s="96"/>
      <c r="B89" s="99"/>
      <c r="C89" s="77" t="s">
        <v>7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  <c r="Z89" s="78">
        <v>0</v>
      </c>
      <c r="AA89" s="78">
        <v>0</v>
      </c>
      <c r="AB89" s="78">
        <v>0</v>
      </c>
      <c r="AC89" s="79">
        <f>AVERAGE(D89:AB89)</f>
        <v>0</v>
      </c>
    </row>
    <row r="90" spans="1:29" ht="15.75" customHeight="1" thickBot="1">
      <c r="A90" s="94">
        <v>12</v>
      </c>
      <c r="B90" s="97" t="s">
        <v>28</v>
      </c>
      <c r="C90" s="62" t="s">
        <v>2</v>
      </c>
      <c r="D90" s="62">
        <v>0.42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>
        <v>0.423</v>
      </c>
      <c r="AC90" s="79">
        <f>AVERAGE(D90:AB90)</f>
        <v>0.4215</v>
      </c>
    </row>
    <row r="91" spans="1:29" ht="14.25" customHeight="1" thickBot="1">
      <c r="A91" s="95"/>
      <c r="B91" s="98"/>
      <c r="C91" s="66" t="s">
        <v>3</v>
      </c>
      <c r="D91" s="66">
        <v>0.7666666666666666</v>
      </c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>
        <f>AVERAGE(0,0,2.4)</f>
        <v>0.7999999999999999</v>
      </c>
      <c r="AC91" s="79">
        <f>AVERAGE(D91:AB91)</f>
        <v>0.7833333333333332</v>
      </c>
    </row>
    <row r="92" spans="1:29" ht="14.25" customHeight="1">
      <c r="A92" s="95"/>
      <c r="B92" s="98"/>
      <c r="C92" s="69" t="s">
        <v>4</v>
      </c>
      <c r="D92" s="73">
        <v>1922.01108</v>
      </c>
      <c r="E92" s="73">
        <v>1922.02044</v>
      </c>
      <c r="F92" s="73">
        <v>1922.02988</v>
      </c>
      <c r="G92" s="73">
        <v>1922.03676</v>
      </c>
      <c r="H92" s="73">
        <v>1922.04276</v>
      </c>
      <c r="I92" s="73">
        <v>1922.04876</v>
      </c>
      <c r="J92" s="73">
        <v>1922.05468</v>
      </c>
      <c r="K92" s="73">
        <v>1922.06044</v>
      </c>
      <c r="L92" s="73">
        <v>1922.06604</v>
      </c>
      <c r="M92" s="73">
        <v>1922.07164</v>
      </c>
      <c r="N92" s="73">
        <v>1922.07732</v>
      </c>
      <c r="O92" s="73">
        <v>1922.083</v>
      </c>
      <c r="P92" s="73">
        <v>1922.08868</v>
      </c>
      <c r="Q92" s="73">
        <v>1922.09436</v>
      </c>
      <c r="R92" s="73">
        <v>1922.09996</v>
      </c>
      <c r="S92" s="73">
        <v>1922.10564</v>
      </c>
      <c r="T92" s="73">
        <v>1922.11132</v>
      </c>
      <c r="U92" s="73">
        <v>1922.117</v>
      </c>
      <c r="V92" s="73">
        <v>1922.1226</v>
      </c>
      <c r="W92" s="73">
        <v>1922.12828</v>
      </c>
      <c r="X92" s="73">
        <v>1922.13388</v>
      </c>
      <c r="Y92" s="73">
        <v>1922.14044</v>
      </c>
      <c r="Z92" s="73">
        <v>1922.14956</v>
      </c>
      <c r="AA92" s="73">
        <v>1922.15876</v>
      </c>
      <c r="AB92" s="87">
        <v>1922.16796</v>
      </c>
      <c r="AC92" s="72"/>
    </row>
    <row r="93" spans="1:29" ht="15" customHeight="1">
      <c r="A93" s="95"/>
      <c r="B93" s="98"/>
      <c r="C93" s="69" t="s">
        <v>5</v>
      </c>
      <c r="D93" s="73">
        <v>1511.9486</v>
      </c>
      <c r="E93" s="73">
        <v>1511.94956</v>
      </c>
      <c r="F93" s="73">
        <v>1511.95052</v>
      </c>
      <c r="G93" s="73">
        <v>1511.95132</v>
      </c>
      <c r="H93" s="73">
        <v>1511.95204</v>
      </c>
      <c r="I93" s="73">
        <v>1511.95268</v>
      </c>
      <c r="J93" s="73">
        <v>1511.9534</v>
      </c>
      <c r="K93" s="73">
        <v>1511.95404</v>
      </c>
      <c r="L93" s="73">
        <v>1511.95468</v>
      </c>
      <c r="M93" s="73">
        <v>1511.95524</v>
      </c>
      <c r="N93" s="73">
        <v>1511.95588</v>
      </c>
      <c r="O93" s="73">
        <v>1511.95652</v>
      </c>
      <c r="P93" s="73">
        <v>1511.95716</v>
      </c>
      <c r="Q93" s="73">
        <v>1511.95772</v>
      </c>
      <c r="R93" s="73">
        <v>1511.95836</v>
      </c>
      <c r="S93" s="73">
        <v>1511.959</v>
      </c>
      <c r="T93" s="73">
        <v>1511.95964</v>
      </c>
      <c r="U93" s="73">
        <v>1511.96028</v>
      </c>
      <c r="V93" s="73">
        <v>1511.96092</v>
      </c>
      <c r="W93" s="73">
        <v>1511.96156</v>
      </c>
      <c r="X93" s="73">
        <v>1511.9622</v>
      </c>
      <c r="Y93" s="73">
        <v>1511.96292</v>
      </c>
      <c r="Z93" s="73">
        <v>1511.9638</v>
      </c>
      <c r="AA93" s="73">
        <v>1511.96484</v>
      </c>
      <c r="AB93" s="87">
        <v>1511.9658</v>
      </c>
      <c r="AC93" s="72"/>
    </row>
    <row r="94" spans="1:29" ht="14.25" customHeight="1" thickBot="1">
      <c r="A94" s="95"/>
      <c r="B94" s="98"/>
      <c r="C94" s="69" t="s">
        <v>6</v>
      </c>
      <c r="D94" s="73">
        <v>0.001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5">
        <v>0.001</v>
      </c>
      <c r="AC94" s="79">
        <f>AVERAGE(D94:AB94)</f>
        <v>0.001</v>
      </c>
    </row>
    <row r="95" spans="1:29" ht="32.25" customHeight="1" thickBot="1">
      <c r="A95" s="96"/>
      <c r="B95" s="99"/>
      <c r="C95" s="77" t="s">
        <v>7</v>
      </c>
      <c r="D95" s="78">
        <v>0</v>
      </c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5">
        <v>0</v>
      </c>
      <c r="AC95" s="79">
        <f>AVERAGE(D95:AB95)</f>
        <v>0</v>
      </c>
    </row>
    <row r="96" spans="1:29" ht="17.25" customHeight="1" thickBot="1">
      <c r="A96" s="94">
        <v>13</v>
      </c>
      <c r="B96" s="97" t="s">
        <v>29</v>
      </c>
      <c r="C96" s="62" t="s">
        <v>2</v>
      </c>
      <c r="D96" s="62">
        <v>0.413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4">
        <v>0.416</v>
      </c>
      <c r="AC96" s="79">
        <f>AVERAGE(D96:AB96)</f>
        <v>0.4145</v>
      </c>
    </row>
    <row r="97" spans="1:29" ht="14.25" customHeight="1" thickBot="1">
      <c r="A97" s="95"/>
      <c r="B97" s="98"/>
      <c r="C97" s="66" t="s">
        <v>3</v>
      </c>
      <c r="D97" s="66">
        <f>AVERAGE(8.7,2.4)</f>
        <v>5.55</v>
      </c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>
        <f>AVERAGE(8.2,2.1)</f>
        <v>5.1499999999999995</v>
      </c>
      <c r="AC97" s="79">
        <f>AVERAGE(D97:AB97)</f>
        <v>5.35</v>
      </c>
    </row>
    <row r="98" spans="1:29" ht="15" customHeight="1">
      <c r="A98" s="95"/>
      <c r="B98" s="98"/>
      <c r="C98" s="69" t="s">
        <v>4</v>
      </c>
      <c r="D98" s="70">
        <v>2723.24476</v>
      </c>
      <c r="E98" s="70">
        <v>2723.287</v>
      </c>
      <c r="F98" s="70">
        <v>2723.3286</v>
      </c>
      <c r="G98" s="70">
        <v>2723.3702</v>
      </c>
      <c r="H98" s="70">
        <v>2723.40864</v>
      </c>
      <c r="I98" s="70">
        <v>2723.447</v>
      </c>
      <c r="J98" s="70">
        <v>2723.59504</v>
      </c>
      <c r="K98" s="70">
        <v>2723.7976</v>
      </c>
      <c r="L98" s="70">
        <v>2723.99668</v>
      </c>
      <c r="M98" s="70">
        <v>2724.19228</v>
      </c>
      <c r="N98" s="70">
        <v>2724.40112</v>
      </c>
      <c r="O98" s="70">
        <v>2724.60972</v>
      </c>
      <c r="P98" s="70">
        <v>2724.8612</v>
      </c>
      <c r="Q98" s="70">
        <v>2725.1408</v>
      </c>
      <c r="R98" s="70">
        <v>2725.38924</v>
      </c>
      <c r="S98" s="70">
        <v>2725.59728</v>
      </c>
      <c r="T98" s="70">
        <v>2725.62712</v>
      </c>
      <c r="U98" s="70">
        <v>2725.65884</v>
      </c>
      <c r="V98" s="70">
        <v>2725.68828</v>
      </c>
      <c r="W98" s="70">
        <v>2725.71876</v>
      </c>
      <c r="X98" s="70">
        <v>2725.74616</v>
      </c>
      <c r="Y98" s="70">
        <v>2725.7762</v>
      </c>
      <c r="Z98" s="70">
        <v>2725.84088</v>
      </c>
      <c r="AA98" s="70">
        <v>2725.89084</v>
      </c>
      <c r="AB98" s="70">
        <v>2725.94124</v>
      </c>
      <c r="AC98" s="72"/>
    </row>
    <row r="99" spans="1:29" ht="15" customHeight="1">
      <c r="A99" s="95"/>
      <c r="B99" s="98"/>
      <c r="C99" s="69" t="s">
        <v>5</v>
      </c>
      <c r="D99" s="70">
        <v>1147.11328</v>
      </c>
      <c r="E99" s="70">
        <v>1147.14464</v>
      </c>
      <c r="F99" s="70">
        <v>1147.17816</v>
      </c>
      <c r="G99" s="70">
        <v>1147.1868</v>
      </c>
      <c r="H99" s="70">
        <v>1147.18812</v>
      </c>
      <c r="I99" s="70">
        <v>1147.18948</v>
      </c>
      <c r="J99" s="70">
        <v>1147.2106</v>
      </c>
      <c r="K99" s="70">
        <v>1147.25036</v>
      </c>
      <c r="L99" s="70">
        <v>1147.34868</v>
      </c>
      <c r="M99" s="70">
        <v>1147.45956</v>
      </c>
      <c r="N99" s="70">
        <v>1147.61204</v>
      </c>
      <c r="O99" s="70">
        <v>1147.66248</v>
      </c>
      <c r="P99" s="70">
        <v>1147.81964</v>
      </c>
      <c r="Q99" s="70">
        <v>1147.93652</v>
      </c>
      <c r="R99" s="70">
        <v>1148.12408</v>
      </c>
      <c r="S99" s="70">
        <v>1148.2082</v>
      </c>
      <c r="T99" s="70">
        <v>1148.21372</v>
      </c>
      <c r="U99" s="70">
        <v>1148.21752</v>
      </c>
      <c r="V99" s="70">
        <v>1148.2202</v>
      </c>
      <c r="W99" s="70">
        <v>1148.22732</v>
      </c>
      <c r="X99" s="70">
        <v>1148.23088</v>
      </c>
      <c r="Y99" s="70">
        <v>1148.2424</v>
      </c>
      <c r="Z99" s="70">
        <v>1148.2796</v>
      </c>
      <c r="AA99" s="70">
        <v>1148.31224</v>
      </c>
      <c r="AB99" s="70">
        <v>1148.34292</v>
      </c>
      <c r="AC99" s="72"/>
    </row>
    <row r="100" spans="1:29" ht="15" customHeight="1" thickBot="1">
      <c r="A100" s="95"/>
      <c r="B100" s="98"/>
      <c r="C100" s="69" t="s">
        <v>6</v>
      </c>
      <c r="D100" s="73">
        <v>2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5">
        <v>0.002</v>
      </c>
      <c r="AC100" s="79">
        <f>AVERAGE(D100:AB100)</f>
        <v>1.001</v>
      </c>
    </row>
    <row r="101" spans="1:29" ht="12" thickBot="1">
      <c r="A101" s="96"/>
      <c r="B101" s="99"/>
      <c r="C101" s="77" t="s">
        <v>7</v>
      </c>
      <c r="D101" s="78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5"/>
      <c r="AC101" s="79" t="e">
        <f>AVERAGE(D101:AB101)</f>
        <v>#DIV/0!</v>
      </c>
    </row>
    <row r="102" spans="1:29" ht="12" thickBot="1">
      <c r="A102" s="94">
        <v>14</v>
      </c>
      <c r="B102" s="97" t="s">
        <v>30</v>
      </c>
      <c r="C102" s="62" t="s">
        <v>2</v>
      </c>
      <c r="D102" s="62">
        <v>0.418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>
        <v>0.423</v>
      </c>
      <c r="AC102" s="79">
        <f>AVERAGE(D102:AB102)</f>
        <v>0.4205</v>
      </c>
    </row>
    <row r="103" spans="1:29" ht="12" thickBot="1">
      <c r="A103" s="95"/>
      <c r="B103" s="98"/>
      <c r="C103" s="66" t="s">
        <v>3</v>
      </c>
      <c r="D103" s="66">
        <f>AVERAGE(1.5,3.7,1.5)</f>
        <v>2.2333333333333334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>
        <f>AVERAGE(1.6,3.5,22.8)</f>
        <v>9.299999999999999</v>
      </c>
      <c r="AC103" s="79">
        <f>AVERAGE(D103:AB103)</f>
        <v>5.766666666666666</v>
      </c>
    </row>
    <row r="104" spans="1:29" ht="11.25">
      <c r="A104" s="95"/>
      <c r="B104" s="98"/>
      <c r="C104" s="69" t="s">
        <v>4</v>
      </c>
      <c r="D104" s="73">
        <v>18547.27232</v>
      </c>
      <c r="E104" s="73">
        <v>18547.34192</v>
      </c>
      <c r="F104" s="73">
        <v>18547.41216</v>
      </c>
      <c r="G104" s="73">
        <v>18547.48168</v>
      </c>
      <c r="H104" s="73">
        <v>18547.55168</v>
      </c>
      <c r="I104" s="73">
        <v>18547.64384</v>
      </c>
      <c r="J104" s="73">
        <v>18547.7324</v>
      </c>
      <c r="K104" s="73">
        <v>18547.78568</v>
      </c>
      <c r="L104" s="73">
        <v>18547.88016</v>
      </c>
      <c r="M104" s="73">
        <v>18547.93848</v>
      </c>
      <c r="N104" s="73">
        <v>18548.02528</v>
      </c>
      <c r="O104" s="73">
        <v>18548.1432</v>
      </c>
      <c r="P104" s="73">
        <v>18548.2364</v>
      </c>
      <c r="Q104" s="73">
        <v>18548.31248</v>
      </c>
      <c r="R104" s="73">
        <v>18548.42448</v>
      </c>
      <c r="S104" s="73">
        <v>18548.47208</v>
      </c>
      <c r="T104" s="73">
        <v>18548.53904</v>
      </c>
      <c r="U104" s="73">
        <v>18548.61008</v>
      </c>
      <c r="V104" s="73">
        <v>18548.69072</v>
      </c>
      <c r="W104" s="73">
        <v>18548.7384</v>
      </c>
      <c r="X104" s="73">
        <v>18548.80192</v>
      </c>
      <c r="Y104" s="73">
        <v>18548.86072</v>
      </c>
      <c r="Z104" s="73">
        <v>18549.00816</v>
      </c>
      <c r="AA104" s="73">
        <v>18549.14728</v>
      </c>
      <c r="AB104" s="87">
        <v>18549.26304</v>
      </c>
      <c r="AC104" s="72"/>
    </row>
    <row r="105" spans="1:29" ht="11.25">
      <c r="A105" s="95"/>
      <c r="B105" s="98"/>
      <c r="C105" s="69" t="s">
        <v>5</v>
      </c>
      <c r="D105" s="73">
        <v>4162.97984</v>
      </c>
      <c r="E105" s="73">
        <v>4162.97984</v>
      </c>
      <c r="F105" s="73">
        <v>4162.97984</v>
      </c>
      <c r="G105" s="73">
        <v>4162.97984</v>
      </c>
      <c r="H105" s="73">
        <v>4162.98088</v>
      </c>
      <c r="I105" s="73">
        <v>4163.00224</v>
      </c>
      <c r="J105" s="73">
        <v>4163.0488</v>
      </c>
      <c r="K105" s="73">
        <v>4163.0592</v>
      </c>
      <c r="L105" s="73">
        <v>4163.1072</v>
      </c>
      <c r="M105" s="73">
        <v>4163.12552</v>
      </c>
      <c r="N105" s="73">
        <v>4163.16744</v>
      </c>
      <c r="O105" s="73">
        <v>4163.26184</v>
      </c>
      <c r="P105" s="73">
        <v>4163.30488</v>
      </c>
      <c r="Q105" s="73">
        <v>4163.33392</v>
      </c>
      <c r="R105" s="73">
        <v>4163.39016</v>
      </c>
      <c r="S105" s="73">
        <v>4163.39976</v>
      </c>
      <c r="T105" s="73">
        <v>4163.432</v>
      </c>
      <c r="U105" s="73">
        <v>4163.45928</v>
      </c>
      <c r="V105" s="73">
        <v>4163.4992</v>
      </c>
      <c r="W105" s="73">
        <v>4163.51688</v>
      </c>
      <c r="X105" s="73">
        <v>4163.54504</v>
      </c>
      <c r="Y105" s="73">
        <v>4163.5552</v>
      </c>
      <c r="Z105" s="73">
        <v>4163.5552</v>
      </c>
      <c r="AA105" s="73">
        <v>4163.55544</v>
      </c>
      <c r="AB105" s="87">
        <v>4163.55544</v>
      </c>
      <c r="AC105" s="72"/>
    </row>
    <row r="106" spans="1:29" ht="12" thickBot="1">
      <c r="A106" s="95"/>
      <c r="B106" s="98"/>
      <c r="C106" s="69" t="s">
        <v>6</v>
      </c>
      <c r="D106" s="73">
        <v>1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5">
        <v>0.007</v>
      </c>
      <c r="AC106" s="79">
        <f>AVERAGE(D106:AB106)</f>
        <v>0.5035</v>
      </c>
    </row>
    <row r="107" spans="1:29" ht="36" customHeight="1" thickBot="1">
      <c r="A107" s="96"/>
      <c r="B107" s="99"/>
      <c r="C107" s="77" t="s">
        <v>7</v>
      </c>
      <c r="D107" s="78">
        <v>0</v>
      </c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>
        <v>0</v>
      </c>
      <c r="AC107" s="79">
        <f>AVERAGE(D107:AB107)</f>
        <v>0</v>
      </c>
    </row>
    <row r="108" spans="1:29" ht="12" thickBot="1">
      <c r="A108" s="94">
        <v>15</v>
      </c>
      <c r="B108" s="97" t="s">
        <v>31</v>
      </c>
      <c r="C108" s="62" t="s">
        <v>2</v>
      </c>
      <c r="D108" s="62">
        <v>0.408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>
        <v>0.408</v>
      </c>
      <c r="AC108" s="79">
        <f>AVERAGE(D108:AB108)</f>
        <v>0.408</v>
      </c>
    </row>
    <row r="109" spans="1:29" ht="12" thickBot="1">
      <c r="A109" s="95"/>
      <c r="B109" s="98"/>
      <c r="C109" s="66" t="s">
        <v>3</v>
      </c>
      <c r="D109" s="66">
        <f>AVERAGE(0.1,2.2)</f>
        <v>1.1500000000000001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>
        <f>AVERAGE(0.1,2.2)</f>
        <v>1.1500000000000001</v>
      </c>
      <c r="AC109" s="79">
        <f>AVERAGE(D109:AB109)</f>
        <v>1.1500000000000001</v>
      </c>
    </row>
    <row r="110" spans="1:29" ht="11.25">
      <c r="A110" s="95"/>
      <c r="B110" s="98"/>
      <c r="C110" s="69" t="s">
        <v>4</v>
      </c>
      <c r="D110" s="73">
        <v>8459.42924</v>
      </c>
      <c r="E110" s="73">
        <v>8459.49308</v>
      </c>
      <c r="F110" s="73">
        <v>8459.55684</v>
      </c>
      <c r="G110" s="73">
        <v>8459.62052</v>
      </c>
      <c r="H110" s="73">
        <v>8459.6842</v>
      </c>
      <c r="I110" s="73">
        <v>8459.74824</v>
      </c>
      <c r="J110" s="73">
        <v>8459.81248</v>
      </c>
      <c r="K110" s="73">
        <v>8459.88064</v>
      </c>
      <c r="L110" s="73">
        <v>8459.9492</v>
      </c>
      <c r="M110" s="73">
        <v>8460.01768</v>
      </c>
      <c r="N110" s="73">
        <v>8460.08584</v>
      </c>
      <c r="O110" s="73">
        <v>8460.15388</v>
      </c>
      <c r="P110" s="73">
        <v>8460.22192</v>
      </c>
      <c r="Q110" s="73">
        <v>8460.29016</v>
      </c>
      <c r="R110" s="73">
        <v>8460.35876</v>
      </c>
      <c r="S110" s="73">
        <v>8460.42652</v>
      </c>
      <c r="T110" s="73">
        <v>8460.4924</v>
      </c>
      <c r="U110" s="73">
        <v>8460.55752</v>
      </c>
      <c r="V110" s="73">
        <v>8460.62324</v>
      </c>
      <c r="W110" s="73">
        <v>8460.68856</v>
      </c>
      <c r="X110" s="73">
        <v>8460.7534</v>
      </c>
      <c r="Y110" s="73">
        <v>8460.81728</v>
      </c>
      <c r="Z110" s="73">
        <v>8460.88124</v>
      </c>
      <c r="AA110" s="73">
        <v>8460.94508</v>
      </c>
      <c r="AB110" s="87">
        <v>8461.00888</v>
      </c>
      <c r="AC110" s="72"/>
    </row>
    <row r="111" spans="1:29" ht="11.25">
      <c r="A111" s="95"/>
      <c r="B111" s="98"/>
      <c r="C111" s="69" t="s">
        <v>5</v>
      </c>
      <c r="D111" s="73">
        <v>3365.9388</v>
      </c>
      <c r="E111" s="73">
        <v>3365.9388</v>
      </c>
      <c r="F111" s="73">
        <v>3365.9388</v>
      </c>
      <c r="G111" s="73">
        <v>3365.9388</v>
      </c>
      <c r="H111" s="73">
        <v>3365.9388</v>
      </c>
      <c r="I111" s="73">
        <v>3365.9388</v>
      </c>
      <c r="J111" s="73">
        <v>3365.9388</v>
      </c>
      <c r="K111" s="73">
        <v>3365.9388</v>
      </c>
      <c r="L111" s="73">
        <v>3365.9388</v>
      </c>
      <c r="M111" s="73">
        <v>3365.9388</v>
      </c>
      <c r="N111" s="73">
        <v>3365.9388</v>
      </c>
      <c r="O111" s="73">
        <v>3365.9388</v>
      </c>
      <c r="P111" s="73">
        <v>3365.9388</v>
      </c>
      <c r="Q111" s="73">
        <v>3365.9388</v>
      </c>
      <c r="R111" s="73">
        <v>3365.9388</v>
      </c>
      <c r="S111" s="73">
        <v>3365.9388</v>
      </c>
      <c r="T111" s="73">
        <v>3365.9388</v>
      </c>
      <c r="U111" s="73">
        <v>3365.9388</v>
      </c>
      <c r="V111" s="73">
        <v>3365.9388</v>
      </c>
      <c r="W111" s="73">
        <v>3365.9388</v>
      </c>
      <c r="X111" s="73">
        <v>3365.9388</v>
      </c>
      <c r="Y111" s="73">
        <v>3365.9388</v>
      </c>
      <c r="Z111" s="73">
        <v>3365.9388</v>
      </c>
      <c r="AA111" s="73">
        <v>3365.9388</v>
      </c>
      <c r="AB111" s="73">
        <v>3365.9388</v>
      </c>
      <c r="AC111" s="72"/>
    </row>
    <row r="112" spans="1:29" ht="12" thickBot="1">
      <c r="A112" s="95"/>
      <c r="B112" s="98"/>
      <c r="C112" s="69" t="s">
        <v>6</v>
      </c>
      <c r="D112" s="73">
        <v>1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5">
        <v>0.001</v>
      </c>
      <c r="AC112" s="79">
        <f>AVERAGE(D112:AB112)</f>
        <v>0.5005</v>
      </c>
    </row>
    <row r="113" spans="1:29" ht="12" thickBot="1">
      <c r="A113" s="96"/>
      <c r="B113" s="99"/>
      <c r="C113" s="77" t="s">
        <v>7</v>
      </c>
      <c r="D113" s="78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5"/>
      <c r="AC113" s="79" t="e">
        <f>AVERAGE(D113:AB113)</f>
        <v>#DIV/0!</v>
      </c>
    </row>
    <row r="114" spans="1:29" ht="12" thickBot="1">
      <c r="A114" s="94">
        <v>16</v>
      </c>
      <c r="B114" s="97" t="s">
        <v>33</v>
      </c>
      <c r="C114" s="62" t="s">
        <v>2</v>
      </c>
      <c r="D114" s="62">
        <v>0.41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4">
        <v>0.413</v>
      </c>
      <c r="AC114" s="79">
        <f>AVERAGE(D114:AB114)</f>
        <v>0.4115</v>
      </c>
    </row>
    <row r="115" spans="1:29" ht="12" thickBot="1">
      <c r="A115" s="95"/>
      <c r="B115" s="98"/>
      <c r="C115" s="66" t="s">
        <v>3</v>
      </c>
      <c r="D115" s="66">
        <f>AVERAGE(0.4,0.1,0)</f>
        <v>0.16666666666666666</v>
      </c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>
        <f>AVERAGE(0.4,0.1,0)</f>
        <v>0.16666666666666666</v>
      </c>
      <c r="AC115" s="79">
        <f>AVERAGE(D115:AB115)</f>
        <v>0.16666666666666666</v>
      </c>
    </row>
    <row r="116" spans="1:29" ht="11.25">
      <c r="A116" s="95"/>
      <c r="B116" s="98"/>
      <c r="C116" s="69" t="s">
        <v>4</v>
      </c>
      <c r="D116" s="73">
        <v>16388.43732</v>
      </c>
      <c r="E116" s="73">
        <v>16388.44044</v>
      </c>
      <c r="F116" s="73">
        <v>16388.44348</v>
      </c>
      <c r="G116" s="73">
        <v>16388.44604</v>
      </c>
      <c r="H116" s="73">
        <v>16388.4482</v>
      </c>
      <c r="I116" s="73">
        <v>16388.45028</v>
      </c>
      <c r="J116" s="73">
        <v>16388.45236</v>
      </c>
      <c r="K116" s="73">
        <v>16388.46356</v>
      </c>
      <c r="L116" s="73">
        <v>16388.52116</v>
      </c>
      <c r="M116" s="73">
        <v>16388.55236</v>
      </c>
      <c r="N116" s="73">
        <v>16388.56804</v>
      </c>
      <c r="O116" s="73">
        <v>16388.56956</v>
      </c>
      <c r="P116" s="73">
        <v>16388.57116</v>
      </c>
      <c r="Q116" s="73">
        <v>16388.57268</v>
      </c>
      <c r="R116" s="73">
        <v>16388.5742</v>
      </c>
      <c r="S116" s="73">
        <v>16388.57572</v>
      </c>
      <c r="T116" s="73">
        <v>16388.57724</v>
      </c>
      <c r="U116" s="73">
        <v>16388.57876</v>
      </c>
      <c r="V116" s="73">
        <v>16388.58028</v>
      </c>
      <c r="W116" s="73">
        <v>16388.5818</v>
      </c>
      <c r="X116" s="73">
        <v>16388.58332</v>
      </c>
      <c r="Y116" s="73">
        <v>16388.58548</v>
      </c>
      <c r="Z116" s="73">
        <v>16388.58804</v>
      </c>
      <c r="AA116" s="73">
        <v>16388.59052</v>
      </c>
      <c r="AB116" s="87">
        <v>16388.59308</v>
      </c>
      <c r="AC116" s="72"/>
    </row>
    <row r="117" spans="1:29" ht="11.25">
      <c r="A117" s="95"/>
      <c r="B117" s="98"/>
      <c r="C117" s="69" t="s">
        <v>5</v>
      </c>
      <c r="D117" s="73">
        <v>8299.65848</v>
      </c>
      <c r="E117" s="73">
        <v>8299.65848</v>
      </c>
      <c r="F117" s="73">
        <v>8299.65848</v>
      </c>
      <c r="G117" s="73">
        <v>8299.65848</v>
      </c>
      <c r="H117" s="73">
        <v>8299.65848</v>
      </c>
      <c r="I117" s="73">
        <v>8299.65848</v>
      </c>
      <c r="J117" s="73">
        <v>8299.65848</v>
      </c>
      <c r="K117" s="73">
        <v>8299.66072</v>
      </c>
      <c r="L117" s="73">
        <v>8299.67728</v>
      </c>
      <c r="M117" s="73">
        <v>8299.6944</v>
      </c>
      <c r="N117" s="73">
        <v>8299.70976</v>
      </c>
      <c r="O117" s="73">
        <v>8299.70976</v>
      </c>
      <c r="P117" s="73">
        <v>8299.70976</v>
      </c>
      <c r="Q117" s="73">
        <v>8299.70976</v>
      </c>
      <c r="R117" s="73">
        <v>8299.70976</v>
      </c>
      <c r="S117" s="73">
        <v>8299.70976</v>
      </c>
      <c r="T117" s="73">
        <v>8299.70976</v>
      </c>
      <c r="U117" s="73">
        <v>8299.70976</v>
      </c>
      <c r="V117" s="73">
        <v>8299.70976</v>
      </c>
      <c r="W117" s="73">
        <v>8299.70976</v>
      </c>
      <c r="X117" s="73">
        <v>8299.70976</v>
      </c>
      <c r="Y117" s="73">
        <v>8299.70976</v>
      </c>
      <c r="Z117" s="73">
        <v>8299.70976</v>
      </c>
      <c r="AA117" s="73">
        <v>8299.70976</v>
      </c>
      <c r="AB117" s="87">
        <v>8299.70976</v>
      </c>
      <c r="AC117" s="72"/>
    </row>
    <row r="118" spans="1:29" ht="12" thickBot="1">
      <c r="A118" s="95"/>
      <c r="B118" s="98"/>
      <c r="C118" s="69" t="s">
        <v>6</v>
      </c>
      <c r="D118" s="73">
        <v>0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5">
        <v>0</v>
      </c>
      <c r="AC118" s="79">
        <f>AVERAGE(D118:AB118)</f>
        <v>0</v>
      </c>
    </row>
    <row r="119" spans="1:29" ht="30" customHeight="1" thickBot="1">
      <c r="A119" s="96"/>
      <c r="B119" s="99"/>
      <c r="C119" s="77" t="s">
        <v>7</v>
      </c>
      <c r="D119" s="78">
        <v>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5"/>
      <c r="AC119" s="79">
        <f>AVERAGE(D119:AB119)</f>
        <v>0</v>
      </c>
    </row>
    <row r="120" spans="1:29" ht="12" thickBot="1">
      <c r="A120" s="94">
        <v>17</v>
      </c>
      <c r="B120" s="97" t="s">
        <v>34</v>
      </c>
      <c r="C120" s="62" t="s">
        <v>2</v>
      </c>
      <c r="D120" s="62">
        <v>0.419</v>
      </c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4">
        <v>0.423</v>
      </c>
      <c r="AC120" s="79">
        <f>AVERAGE(D120:AB120)</f>
        <v>0.421</v>
      </c>
    </row>
    <row r="121" spans="1:29" ht="12" thickBot="1">
      <c r="A121" s="95"/>
      <c r="B121" s="98"/>
      <c r="C121" s="66" t="s">
        <v>3</v>
      </c>
      <c r="D121" s="66">
        <f>AVERAGE(0.1,1.2)</f>
        <v>0.65</v>
      </c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>
        <f>AVERAGE(0.6,0.1)</f>
        <v>0.35</v>
      </c>
      <c r="AC121" s="79">
        <f>AVERAGE(D121:AB121)</f>
        <v>0.5</v>
      </c>
    </row>
    <row r="122" spans="1:29" ht="11.25">
      <c r="A122" s="95"/>
      <c r="B122" s="98"/>
      <c r="C122" s="69" t="s">
        <v>4</v>
      </c>
      <c r="D122" s="73">
        <v>3353.74024</v>
      </c>
      <c r="E122" s="73">
        <v>3353.74128</v>
      </c>
      <c r="F122" s="73">
        <v>3353.74204</v>
      </c>
      <c r="G122" s="73">
        <v>3353.74252</v>
      </c>
      <c r="H122" s="73">
        <v>3353.74252</v>
      </c>
      <c r="I122" s="73">
        <v>3353.7444</v>
      </c>
      <c r="J122" s="73">
        <v>3353.7528</v>
      </c>
      <c r="K122" s="73">
        <v>3353.75492</v>
      </c>
      <c r="L122" s="73">
        <v>3353.7604</v>
      </c>
      <c r="M122" s="73">
        <v>3353.76236</v>
      </c>
      <c r="N122" s="73">
        <v>3353.7652</v>
      </c>
      <c r="O122" s="73">
        <v>3353.77852</v>
      </c>
      <c r="P122" s="73">
        <v>3353.78956</v>
      </c>
      <c r="Q122" s="73">
        <v>3353.79208</v>
      </c>
      <c r="R122" s="73">
        <v>3353.79516</v>
      </c>
      <c r="S122" s="73">
        <v>3353.79792</v>
      </c>
      <c r="T122" s="73">
        <v>3353.80512</v>
      </c>
      <c r="U122" s="73">
        <v>3353.81716</v>
      </c>
      <c r="V122" s="73">
        <v>3353.82168</v>
      </c>
      <c r="W122" s="73">
        <v>3353.82576</v>
      </c>
      <c r="X122" s="73">
        <v>3353.82808</v>
      </c>
      <c r="Y122" s="73">
        <v>3353.82988</v>
      </c>
      <c r="Z122" s="73">
        <v>3353.83212</v>
      </c>
      <c r="AA122" s="73">
        <v>3353.834</v>
      </c>
      <c r="AB122" s="87">
        <v>3353.83564</v>
      </c>
      <c r="AC122" s="72"/>
    </row>
    <row r="123" spans="1:29" ht="11.25">
      <c r="A123" s="95"/>
      <c r="B123" s="98"/>
      <c r="C123" s="69" t="s">
        <v>5</v>
      </c>
      <c r="D123" s="73">
        <v>1161.0118</v>
      </c>
      <c r="E123" s="73">
        <v>1161.01888</v>
      </c>
      <c r="F123" s="73">
        <v>1161.02652</v>
      </c>
      <c r="G123" s="73">
        <v>1161.03892</v>
      </c>
      <c r="H123" s="73">
        <v>1161.04812</v>
      </c>
      <c r="I123" s="73">
        <v>1161.05232</v>
      </c>
      <c r="J123" s="73">
        <v>1161.06524</v>
      </c>
      <c r="K123" s="73">
        <v>1161.07788</v>
      </c>
      <c r="L123" s="73">
        <v>1161.0848</v>
      </c>
      <c r="M123" s="73">
        <v>1161.091</v>
      </c>
      <c r="N123" s="73">
        <v>1161.10152</v>
      </c>
      <c r="O123" s="73">
        <v>1161.11464</v>
      </c>
      <c r="P123" s="73">
        <v>1161.126</v>
      </c>
      <c r="Q123" s="73">
        <v>1161.13248</v>
      </c>
      <c r="R123" s="73">
        <v>1161.1424</v>
      </c>
      <c r="S123" s="73">
        <v>1161.15032</v>
      </c>
      <c r="T123" s="73">
        <v>1161.15868</v>
      </c>
      <c r="U123" s="73">
        <v>1161.1776</v>
      </c>
      <c r="V123" s="73">
        <v>1161.18196</v>
      </c>
      <c r="W123" s="73">
        <v>1161.19232</v>
      </c>
      <c r="X123" s="73">
        <v>1161.19784</v>
      </c>
      <c r="Y123" s="73">
        <v>1161.2066</v>
      </c>
      <c r="Z123" s="73">
        <v>1161.2106</v>
      </c>
      <c r="AA123" s="73">
        <v>1161.21988</v>
      </c>
      <c r="AB123" s="87">
        <v>1161.23172</v>
      </c>
      <c r="AC123" s="72"/>
    </row>
    <row r="124" spans="1:29" ht="12" thickBot="1">
      <c r="A124" s="95"/>
      <c r="B124" s="98"/>
      <c r="C124" s="69" t="s">
        <v>6</v>
      </c>
      <c r="D124" s="73">
        <v>0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5">
        <v>0</v>
      </c>
      <c r="AC124" s="79">
        <f>AVERAGE(D124:AB124)</f>
        <v>0</v>
      </c>
    </row>
    <row r="125" spans="1:29" ht="33" customHeight="1" thickBot="1">
      <c r="A125" s="96"/>
      <c r="B125" s="99"/>
      <c r="C125" s="77" t="s">
        <v>7</v>
      </c>
      <c r="D125" s="78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5"/>
      <c r="AC125" s="79" t="e">
        <f>AVERAGE(D125:AB125)</f>
        <v>#DIV/0!</v>
      </c>
    </row>
    <row r="126" spans="1:29" ht="12" thickBot="1">
      <c r="A126" s="94">
        <v>18</v>
      </c>
      <c r="B126" s="97" t="s">
        <v>35</v>
      </c>
      <c r="C126" s="62" t="s">
        <v>2</v>
      </c>
      <c r="D126" s="62">
        <v>0.409</v>
      </c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>
        <v>0.408</v>
      </c>
      <c r="AC126" s="79">
        <f>AVERAGE(D126:AB126)</f>
        <v>0.4085</v>
      </c>
    </row>
    <row r="127" spans="1:29" ht="12" thickBot="1">
      <c r="A127" s="95"/>
      <c r="B127" s="98"/>
      <c r="C127" s="66" t="s">
        <v>3</v>
      </c>
      <c r="D127" s="66">
        <f>AVERAGE(0,0,2.1)</f>
        <v>0.7000000000000001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>
        <f>AVERAGE(0,0,2.6)</f>
        <v>0.8666666666666667</v>
      </c>
      <c r="AC127" s="79">
        <f>AVERAGE(D127:AB127)</f>
        <v>0.7833333333333334</v>
      </c>
    </row>
    <row r="128" spans="1:29" ht="11.25">
      <c r="A128" s="95"/>
      <c r="B128" s="98"/>
      <c r="C128" s="69" t="s">
        <v>4</v>
      </c>
      <c r="D128" s="73">
        <v>835.22755</v>
      </c>
      <c r="E128" s="73">
        <v>835.2467</v>
      </c>
      <c r="F128" s="73">
        <v>835.26405</v>
      </c>
      <c r="G128" s="73">
        <v>835.28415</v>
      </c>
      <c r="H128" s="73">
        <v>835.30045</v>
      </c>
      <c r="I128" s="73">
        <v>835.31925</v>
      </c>
      <c r="J128" s="73">
        <v>835.33815</v>
      </c>
      <c r="K128" s="73">
        <v>835.36045</v>
      </c>
      <c r="L128" s="73">
        <v>835.39295</v>
      </c>
      <c r="M128" s="73">
        <v>835.41725</v>
      </c>
      <c r="N128" s="73">
        <v>835.4575</v>
      </c>
      <c r="O128" s="73">
        <v>835.4825</v>
      </c>
      <c r="P128" s="73">
        <v>835.5468</v>
      </c>
      <c r="Q128" s="73">
        <v>835.58945</v>
      </c>
      <c r="R128" s="73">
        <v>835.624</v>
      </c>
      <c r="S128" s="73">
        <v>835.65705</v>
      </c>
      <c r="T128" s="73">
        <v>835.7622</v>
      </c>
      <c r="U128" s="73">
        <v>835.81455</v>
      </c>
      <c r="V128" s="73">
        <v>835.84935</v>
      </c>
      <c r="W128" s="73">
        <v>835.8793</v>
      </c>
      <c r="X128" s="73">
        <v>835.9163</v>
      </c>
      <c r="Y128" s="73">
        <v>835.93265</v>
      </c>
      <c r="Z128" s="73">
        <v>835.95315</v>
      </c>
      <c r="AA128" s="73">
        <v>835.9793</v>
      </c>
      <c r="AB128" s="73">
        <v>835.99825</v>
      </c>
      <c r="AC128" s="72"/>
    </row>
    <row r="129" spans="1:29" ht="11.25">
      <c r="A129" s="95"/>
      <c r="B129" s="98"/>
      <c r="C129" s="69" t="s">
        <v>5</v>
      </c>
      <c r="D129" s="73">
        <v>483.4637</v>
      </c>
      <c r="E129" s="73">
        <v>483.48705</v>
      </c>
      <c r="F129" s="73">
        <v>483.5083</v>
      </c>
      <c r="G129" s="73">
        <v>483.53375</v>
      </c>
      <c r="H129" s="73">
        <v>483.5542</v>
      </c>
      <c r="I129" s="73">
        <v>483.57805</v>
      </c>
      <c r="J129" s="73">
        <v>483.60305</v>
      </c>
      <c r="K129" s="73">
        <v>483.63525</v>
      </c>
      <c r="L129" s="73">
        <v>483.6602</v>
      </c>
      <c r="M129" s="73">
        <v>483.68865</v>
      </c>
      <c r="N129" s="73">
        <v>483.72735</v>
      </c>
      <c r="O129" s="73">
        <v>483.7597</v>
      </c>
      <c r="P129" s="73">
        <v>483.81415</v>
      </c>
      <c r="Q129" s="73">
        <v>483.85405</v>
      </c>
      <c r="R129" s="73">
        <v>483.8846</v>
      </c>
      <c r="S129" s="73">
        <v>483.92705</v>
      </c>
      <c r="T129" s="73">
        <v>483.9926</v>
      </c>
      <c r="U129" s="73">
        <v>484.04385</v>
      </c>
      <c r="V129" s="73">
        <v>484.08845</v>
      </c>
      <c r="W129" s="73">
        <v>484.1271</v>
      </c>
      <c r="X129" s="73">
        <v>484.1806</v>
      </c>
      <c r="Y129" s="73">
        <v>484.2046</v>
      </c>
      <c r="Z129" s="73">
        <v>484.23385</v>
      </c>
      <c r="AA129" s="73">
        <v>484.264</v>
      </c>
      <c r="AB129" s="87">
        <v>484.2924</v>
      </c>
      <c r="AC129" s="72"/>
    </row>
    <row r="130" spans="1:29" ht="12" thickBot="1">
      <c r="A130" s="95"/>
      <c r="B130" s="98"/>
      <c r="C130" s="69" t="s">
        <v>6</v>
      </c>
      <c r="D130" s="73">
        <v>0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5">
        <v>0</v>
      </c>
      <c r="AC130" s="79">
        <f>AVERAGE(D130:AB130)</f>
        <v>0</v>
      </c>
    </row>
    <row r="131" spans="1:29" ht="45" customHeight="1" thickBot="1">
      <c r="A131" s="96"/>
      <c r="B131" s="99"/>
      <c r="C131" s="77" t="s">
        <v>7</v>
      </c>
      <c r="D131" s="78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5">
        <v>0</v>
      </c>
      <c r="AC131" s="79">
        <f>AVERAGE(D131:AB131)</f>
        <v>0</v>
      </c>
    </row>
    <row r="132" spans="1:29" ht="12" thickBot="1">
      <c r="A132" s="94">
        <v>19</v>
      </c>
      <c r="B132" s="97" t="s">
        <v>32</v>
      </c>
      <c r="C132" s="62" t="s">
        <v>2</v>
      </c>
      <c r="D132" s="62">
        <v>0.411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>
        <v>0.411</v>
      </c>
      <c r="AC132" s="79">
        <f>AVERAGE(D132:AB132)</f>
        <v>0.411</v>
      </c>
    </row>
    <row r="133" spans="1:29" ht="12" thickBot="1">
      <c r="A133" s="95"/>
      <c r="B133" s="98"/>
      <c r="C133" s="66" t="s">
        <v>3</v>
      </c>
      <c r="D133" s="66">
        <f>AVERAGE(0.1,0.9,0)</f>
        <v>0.3333333333333333</v>
      </c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>
        <f>AVERAGE(0.1,0.9)</f>
        <v>0.5</v>
      </c>
      <c r="AC133" s="79">
        <f>AVERAGE(D133:AB133)</f>
        <v>0.41666666666666663</v>
      </c>
    </row>
    <row r="134" spans="1:29" ht="11.25">
      <c r="A134" s="95"/>
      <c r="B134" s="98"/>
      <c r="C134" s="69" t="s">
        <v>4</v>
      </c>
      <c r="D134" s="73">
        <v>79.26992</v>
      </c>
      <c r="E134" s="73">
        <v>79.29608</v>
      </c>
      <c r="F134" s="73">
        <v>79.32944</v>
      </c>
      <c r="G134" s="73">
        <v>79.35544</v>
      </c>
      <c r="H134" s="73">
        <v>79.38784</v>
      </c>
      <c r="I134" s="73">
        <v>79.4204</v>
      </c>
      <c r="J134" s="73">
        <v>79.44584</v>
      </c>
      <c r="K134" s="73">
        <v>79.47816</v>
      </c>
      <c r="L134" s="73">
        <v>79.5944</v>
      </c>
      <c r="M134" s="73">
        <v>79.73464</v>
      </c>
      <c r="N134" s="73">
        <v>79.97672</v>
      </c>
      <c r="O134" s="73">
        <v>80.1076</v>
      </c>
      <c r="P134" s="73">
        <v>80.2492</v>
      </c>
      <c r="Q134" s="73">
        <v>80.38432</v>
      </c>
      <c r="R134" s="73">
        <v>80.57592</v>
      </c>
      <c r="S134" s="73">
        <v>80.736</v>
      </c>
      <c r="T134" s="73">
        <v>80.87832</v>
      </c>
      <c r="U134" s="73">
        <v>81.02432</v>
      </c>
      <c r="V134" s="73">
        <v>81.04936</v>
      </c>
      <c r="W134" s="73">
        <v>81.0816</v>
      </c>
      <c r="X134" s="73">
        <v>81.10664</v>
      </c>
      <c r="Y134" s="73">
        <v>81.13936</v>
      </c>
      <c r="Z134" s="73">
        <v>81.1652</v>
      </c>
      <c r="AA134" s="73">
        <v>81.19824</v>
      </c>
      <c r="AB134" s="87">
        <v>81.22424</v>
      </c>
      <c r="AC134" s="72"/>
    </row>
    <row r="135" spans="1:29" ht="11.25">
      <c r="A135" s="95"/>
      <c r="B135" s="98"/>
      <c r="C135" s="69" t="s">
        <v>5</v>
      </c>
      <c r="D135" s="73">
        <v>6.67776</v>
      </c>
      <c r="E135" s="73">
        <v>6.67776</v>
      </c>
      <c r="F135" s="73">
        <v>6.67784</v>
      </c>
      <c r="G135" s="73">
        <v>6.67784</v>
      </c>
      <c r="H135" s="73">
        <v>6.67808</v>
      </c>
      <c r="I135" s="73">
        <v>6.67832</v>
      </c>
      <c r="J135" s="73">
        <v>6.67832</v>
      </c>
      <c r="K135" s="73">
        <v>6.6784</v>
      </c>
      <c r="L135" s="73">
        <v>6.6784</v>
      </c>
      <c r="M135" s="73">
        <v>6.68128</v>
      </c>
      <c r="N135" s="73">
        <v>6.71816</v>
      </c>
      <c r="O135" s="73">
        <v>6.71816</v>
      </c>
      <c r="P135" s="73">
        <v>6.7284</v>
      </c>
      <c r="Q135" s="73">
        <v>6.72864</v>
      </c>
      <c r="R135" s="73">
        <v>6.7288</v>
      </c>
      <c r="S135" s="73">
        <v>6.73224</v>
      </c>
      <c r="T135" s="73">
        <v>6.7324</v>
      </c>
      <c r="U135" s="73">
        <v>6.74744</v>
      </c>
      <c r="V135" s="73">
        <v>6.74744</v>
      </c>
      <c r="W135" s="73">
        <v>6.7476</v>
      </c>
      <c r="X135" s="73">
        <v>6.7476</v>
      </c>
      <c r="Y135" s="73">
        <v>6.74776</v>
      </c>
      <c r="Z135" s="73">
        <v>6.74776</v>
      </c>
      <c r="AA135" s="73">
        <v>6.74776</v>
      </c>
      <c r="AB135" s="73">
        <v>6.74776</v>
      </c>
      <c r="AC135" s="72"/>
    </row>
    <row r="136" spans="1:29" ht="12" thickBot="1">
      <c r="A136" s="95"/>
      <c r="B136" s="98"/>
      <c r="C136" s="69" t="s">
        <v>6</v>
      </c>
      <c r="D136" s="73">
        <v>0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5">
        <v>0</v>
      </c>
      <c r="AC136" s="79">
        <f>AVERAGE(D136:AB136)</f>
        <v>0</v>
      </c>
    </row>
    <row r="137" spans="1:29" ht="33.75" customHeight="1" thickBot="1">
      <c r="A137" s="96"/>
      <c r="B137" s="99"/>
      <c r="C137" s="77" t="s">
        <v>7</v>
      </c>
      <c r="D137" s="78">
        <v>0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5"/>
      <c r="AC137" s="79">
        <f>AVERAGE(D137:AB137)</f>
        <v>0</v>
      </c>
    </row>
    <row r="138" spans="1:29" ht="16.5" customHeight="1">
      <c r="A138" s="114" t="s">
        <v>15</v>
      </c>
      <c r="B138" s="115"/>
      <c r="C138" s="115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9"/>
      <c r="AC138" s="90"/>
    </row>
    <row r="139" spans="1:29" ht="17.25" customHeight="1" thickBot="1">
      <c r="A139" s="116" t="s">
        <v>16</v>
      </c>
      <c r="B139" s="117"/>
      <c r="C139" s="117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2"/>
      <c r="AC139" s="86"/>
    </row>
    <row r="140" spans="1:28" s="28" customFormat="1" ht="17.25" customHeight="1">
      <c r="A140" s="42"/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4"/>
    </row>
    <row r="141" spans="1:28" s="28" customFormat="1" ht="12.75">
      <c r="A141" s="42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4"/>
    </row>
    <row r="143" spans="4:14" ht="15.75">
      <c r="D143" s="45" t="s">
        <v>22</v>
      </c>
      <c r="E143" s="46"/>
      <c r="F143" s="46"/>
      <c r="G143" s="46"/>
      <c r="H143" s="46"/>
      <c r="I143" s="46"/>
      <c r="J143" s="47"/>
      <c r="L143" s="48" t="s">
        <v>23</v>
      </c>
      <c r="M143" s="26"/>
      <c r="N143" s="4"/>
    </row>
    <row r="144" spans="4:14" ht="12.75">
      <c r="D144" s="47"/>
      <c r="E144" s="47"/>
      <c r="F144" s="1"/>
      <c r="G144" s="1"/>
      <c r="H144" s="49" t="s">
        <v>13</v>
      </c>
      <c r="J144" s="1"/>
      <c r="K144" s="3" t="s">
        <v>12</v>
      </c>
      <c r="L144" s="22"/>
      <c r="M144" s="24"/>
      <c r="N144" s="4"/>
    </row>
    <row r="145" spans="4:14" ht="14.25">
      <c r="D145" s="47"/>
      <c r="E145" s="47"/>
      <c r="F145" s="50"/>
      <c r="G145" s="6"/>
      <c r="H145" s="3"/>
      <c r="I145" s="50"/>
      <c r="J145" s="50"/>
      <c r="K145" s="51"/>
      <c r="N145" s="4"/>
    </row>
    <row r="146" spans="4:11" ht="14.25">
      <c r="D146" s="52"/>
      <c r="E146" s="53"/>
      <c r="F146" s="54"/>
      <c r="G146" s="54"/>
      <c r="H146" s="54"/>
      <c r="I146" s="54"/>
      <c r="J146" s="50"/>
      <c r="K146" s="51"/>
    </row>
    <row r="147" spans="4:11" ht="14.25">
      <c r="D147" s="52"/>
      <c r="E147" s="53"/>
      <c r="F147" s="54"/>
      <c r="G147" s="54"/>
      <c r="H147" s="54"/>
      <c r="I147" s="54"/>
      <c r="J147" s="50"/>
      <c r="K147" s="51"/>
    </row>
    <row r="148" spans="4:12" ht="15">
      <c r="D148" s="45" t="s">
        <v>14</v>
      </c>
      <c r="E148" s="46"/>
      <c r="F148" s="46"/>
      <c r="G148" s="46"/>
      <c r="H148" s="46"/>
      <c r="I148" s="46"/>
      <c r="J148" s="47"/>
      <c r="L148" s="48" t="s">
        <v>24</v>
      </c>
    </row>
    <row r="149" spans="1:18" ht="15.75">
      <c r="A149" s="25"/>
      <c r="C149" s="11"/>
      <c r="D149" s="47"/>
      <c r="E149" s="47"/>
      <c r="F149" s="1"/>
      <c r="G149" s="1"/>
      <c r="H149" s="49" t="s">
        <v>13</v>
      </c>
      <c r="I149" s="1"/>
      <c r="K149" s="3" t="s">
        <v>12</v>
      </c>
      <c r="L149" s="27"/>
      <c r="M149" s="26"/>
      <c r="N149" s="11"/>
      <c r="O149" s="12"/>
      <c r="P149" s="13"/>
      <c r="Q149" s="9"/>
      <c r="R149" s="9"/>
    </row>
    <row r="150" spans="2:18" ht="15">
      <c r="B150" s="17"/>
      <c r="C150" s="18"/>
      <c r="D150" s="21"/>
      <c r="E150" s="19"/>
      <c r="F150" s="19"/>
      <c r="G150" s="19"/>
      <c r="H150" s="20"/>
      <c r="I150" s="20"/>
      <c r="J150" s="22"/>
      <c r="K150" s="23"/>
      <c r="L150" s="22"/>
      <c r="M150" s="24"/>
      <c r="N150" s="2"/>
      <c r="O150" s="9"/>
      <c r="Q150" s="9"/>
      <c r="R150" s="9"/>
    </row>
    <row r="151" spans="3:11" ht="15.75">
      <c r="C151" s="10"/>
      <c r="E151" s="14"/>
      <c r="F151" s="14"/>
      <c r="G151" s="15"/>
      <c r="H151" s="16"/>
      <c r="I151" s="16"/>
      <c r="J151" s="16"/>
      <c r="K151" s="16"/>
    </row>
    <row r="152" spans="2:11" ht="12.75">
      <c r="B152" s="113" t="s">
        <v>36</v>
      </c>
      <c r="C152" s="113"/>
      <c r="D152" s="113"/>
      <c r="E152" s="1"/>
      <c r="F152" s="1"/>
      <c r="G152" s="1"/>
      <c r="H152" s="15"/>
      <c r="I152" s="15"/>
      <c r="J152" s="15"/>
      <c r="K152" s="15"/>
    </row>
    <row r="153" spans="2:11" ht="14.25" customHeight="1">
      <c r="B153" s="113"/>
      <c r="C153" s="113"/>
      <c r="D153" s="113"/>
      <c r="E153" s="1"/>
      <c r="F153" s="1"/>
      <c r="G153" s="15"/>
      <c r="H153" s="15"/>
      <c r="I153" s="15"/>
      <c r="J153" s="15"/>
      <c r="K153" s="15"/>
    </row>
    <row r="154" spans="2:11" ht="12.75">
      <c r="B154" s="113" t="s">
        <v>37</v>
      </c>
      <c r="C154" s="113"/>
      <c r="D154" s="113"/>
      <c r="E154" s="1"/>
      <c r="F154" s="1"/>
      <c r="G154" s="15"/>
      <c r="H154" s="15"/>
      <c r="I154" s="15"/>
      <c r="J154" s="15"/>
      <c r="K154" s="15"/>
    </row>
    <row r="156" spans="4:6" ht="11.25">
      <c r="D156" s="1"/>
      <c r="E156" s="1"/>
      <c r="F156" s="1"/>
    </row>
  </sheetData>
  <sheetProtection/>
  <mergeCells count="52">
    <mergeCell ref="B152:D152"/>
    <mergeCell ref="B153:D153"/>
    <mergeCell ref="B154:D154"/>
    <mergeCell ref="A24:A29"/>
    <mergeCell ref="B24:B29"/>
    <mergeCell ref="A138:C138"/>
    <mergeCell ref="A30:A35"/>
    <mergeCell ref="B30:B35"/>
    <mergeCell ref="A139:C139"/>
    <mergeCell ref="A36:A41"/>
    <mergeCell ref="AC9:AC10"/>
    <mergeCell ref="A9:A10"/>
    <mergeCell ref="A17:A22"/>
    <mergeCell ref="B17:B22"/>
    <mergeCell ref="A11:A16"/>
    <mergeCell ref="B11:B16"/>
    <mergeCell ref="D9:AB9"/>
    <mergeCell ref="B9:B10"/>
    <mergeCell ref="C9:C10"/>
    <mergeCell ref="A54:A59"/>
    <mergeCell ref="B54:B59"/>
    <mergeCell ref="A60:A65"/>
    <mergeCell ref="B60:B65"/>
    <mergeCell ref="B36:B41"/>
    <mergeCell ref="A42:A47"/>
    <mergeCell ref="B42:B47"/>
    <mergeCell ref="A48:A53"/>
    <mergeCell ref="B48:B53"/>
    <mergeCell ref="A102:A107"/>
    <mergeCell ref="B102:B107"/>
    <mergeCell ref="A66:A71"/>
    <mergeCell ref="B66:B71"/>
    <mergeCell ref="A72:A77"/>
    <mergeCell ref="B72:B77"/>
    <mergeCell ref="A78:A83"/>
    <mergeCell ref="B78:B83"/>
    <mergeCell ref="A84:A89"/>
    <mergeCell ref="B84:B89"/>
    <mergeCell ref="A90:A95"/>
    <mergeCell ref="B90:B95"/>
    <mergeCell ref="A96:A101"/>
    <mergeCell ref="B96:B101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126:A131"/>
    <mergeCell ref="B126:B131"/>
  </mergeCells>
  <printOptions/>
  <pageMargins left="0.3937007874015748" right="0.1968503937007874" top="0.7086614173228347" bottom="0.3937007874015748" header="0.5118110236220472" footer="0.5118110236220472"/>
  <pageSetup fitToHeight="2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МН "Дружба"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ShulpenkovaTV</dc:creator>
  <cp:keywords/>
  <dc:description/>
  <cp:lastModifiedBy>XP</cp:lastModifiedBy>
  <cp:lastPrinted>2017-06-28T14:27:02Z</cp:lastPrinted>
  <dcterms:created xsi:type="dcterms:W3CDTF">2003-12-26T11:18:07Z</dcterms:created>
  <dcterms:modified xsi:type="dcterms:W3CDTF">2019-06-21T07:02:12Z</dcterms:modified>
  <cp:category/>
  <cp:version/>
  <cp:contentType/>
  <cp:contentStatus/>
</cp:coreProperties>
</file>